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ITA 2568\"/>
    </mc:Choice>
  </mc:AlternateContent>
  <xr:revisionPtr revIDLastSave="0" documentId="13_ncr:1_{268A5FAF-65AF-4EC7-86EE-A9F6C7441D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เมืองกาญ-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เมืองกาญ-รายงานผลการใช้จ่าย 68'!$A$1:$K$64</definedName>
    <definedName name="_xlnm.Print_Titles" localSheetId="0">' เมืองกาญ-รายงานผลการใช้จ่าย 68'!$1:$7</definedName>
  </definedNames>
  <calcPr calcId="18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58" i="3" l="1"/>
  <c r="D34" i="3"/>
  <c r="D35" i="3" l="1"/>
  <c r="J14" i="3"/>
  <c r="I47" i="3"/>
  <c r="I35" i="3"/>
  <c r="J40" i="3"/>
  <c r="J39" i="3"/>
  <c r="J38" i="3"/>
  <c r="J37" i="3"/>
  <c r="J36" i="3"/>
  <c r="I34" i="3"/>
  <c r="I42" i="3"/>
  <c r="I41" i="3" s="1"/>
  <c r="J43" i="3"/>
  <c r="I43" i="3"/>
  <c r="I52" i="3"/>
  <c r="J53" i="3"/>
  <c r="I56" i="3"/>
  <c r="J56" i="3" s="1"/>
  <c r="J57" i="3"/>
  <c r="J49" i="3"/>
  <c r="J48" i="3"/>
  <c r="J33" i="3"/>
  <c r="D47" i="3"/>
  <c r="E46" i="3"/>
  <c r="E45" i="3" s="1"/>
  <c r="G46" i="3"/>
  <c r="G45" i="3" s="1"/>
  <c r="E47" i="3"/>
  <c r="F47" i="3"/>
  <c r="F46" i="3" s="1"/>
  <c r="F45" i="3" s="1"/>
  <c r="G47" i="3"/>
  <c r="H47" i="3"/>
  <c r="H46" i="3" s="1"/>
  <c r="H45" i="3" s="1"/>
  <c r="F50" i="3"/>
  <c r="F51" i="3"/>
  <c r="H51" i="3"/>
  <c r="H50" i="3" s="1"/>
  <c r="E52" i="3"/>
  <c r="E51" i="3" s="1"/>
  <c r="E50" i="3" s="1"/>
  <c r="F52" i="3"/>
  <c r="G52" i="3"/>
  <c r="G51" i="3" s="1"/>
  <c r="G50" i="3" s="1"/>
  <c r="H52" i="3"/>
  <c r="D51" i="3"/>
  <c r="D50" i="3" s="1"/>
  <c r="D52" i="3"/>
  <c r="G34" i="3"/>
  <c r="E35" i="3"/>
  <c r="E34" i="3" s="1"/>
  <c r="F35" i="3"/>
  <c r="F34" i="3" s="1"/>
  <c r="G35" i="3"/>
  <c r="H35" i="3"/>
  <c r="H34" i="3" s="1"/>
  <c r="J52" i="3" l="1"/>
  <c r="J51" i="3" s="1"/>
  <c r="J50" i="3" s="1"/>
  <c r="J47" i="3"/>
  <c r="J46" i="3" s="1"/>
  <c r="J45" i="3" s="1"/>
  <c r="I46" i="3"/>
  <c r="I45" i="3" s="1"/>
  <c r="I51" i="3"/>
  <c r="I50" i="3" s="1"/>
  <c r="I55" i="3"/>
  <c r="I54" i="3" s="1"/>
  <c r="J35" i="3"/>
  <c r="J34" i="3" s="1"/>
  <c r="E11" i="3"/>
  <c r="E10" i="3" s="1"/>
  <c r="E9" i="3" s="1"/>
  <c r="E58" i="3" s="1"/>
  <c r="E8" i="3" s="1"/>
  <c r="F11" i="3"/>
  <c r="F10" i="3" s="1"/>
  <c r="F9" i="3" s="1"/>
  <c r="F58" i="3" s="1"/>
  <c r="F8" i="3" s="1"/>
  <c r="G11" i="3"/>
  <c r="G10" i="3" s="1"/>
  <c r="G9" i="3" s="1"/>
  <c r="G58" i="3" s="1"/>
  <c r="G8" i="3" s="1"/>
  <c r="H11" i="3"/>
  <c r="H10" i="3" s="1"/>
  <c r="H9" i="3" s="1"/>
  <c r="H58" i="3" s="1"/>
  <c r="H8" i="3" s="1"/>
  <c r="I12" i="3"/>
  <c r="I11" i="3" s="1"/>
  <c r="I10" i="3" s="1"/>
  <c r="I9" i="3" s="1"/>
  <c r="E12" i="3"/>
  <c r="F12" i="3"/>
  <c r="G12" i="3"/>
  <c r="H12" i="3"/>
  <c r="I8" i="3" l="1"/>
  <c r="D46" i="3"/>
  <c r="D45" i="3" s="1"/>
  <c r="D12" i="3"/>
  <c r="D11" i="3" l="1"/>
  <c r="J12" i="3"/>
  <c r="J11" i="3" s="1"/>
  <c r="J10" i="3" s="1"/>
  <c r="J9" i="3" s="1"/>
  <c r="J30" i="3"/>
  <c r="J31" i="3"/>
  <c r="J32" i="3"/>
  <c r="J41" i="3"/>
  <c r="J42" i="3"/>
  <c r="J44" i="3"/>
  <c r="J54" i="3"/>
  <c r="J55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13" i="3"/>
  <c r="D10" i="3" l="1"/>
  <c r="D9" i="3" s="1"/>
  <c r="D58" i="3" s="1"/>
  <c r="M28" i="3"/>
  <c r="M27" i="3"/>
  <c r="M38" i="3"/>
  <c r="M45" i="3"/>
  <c r="D8" i="3" l="1"/>
  <c r="J58" i="3"/>
  <c r="J8" i="3" s="1"/>
  <c r="M49" i="3"/>
  <c r="M36" i="3"/>
  <c r="M44" i="3"/>
  <c r="M54" i="3"/>
  <c r="M53" i="3"/>
  <c r="M30" i="3"/>
  <c r="M21" i="3"/>
  <c r="M22" i="3"/>
  <c r="M23" i="3"/>
  <c r="M24" i="3"/>
  <c r="M29" i="3"/>
  <c r="M20" i="3"/>
  <c r="M19" i="3"/>
  <c r="M18" i="3"/>
  <c r="M17" i="3"/>
  <c r="M16" i="3"/>
  <c r="M15" i="3"/>
  <c r="L14" i="3"/>
  <c r="M14" i="3" l="1"/>
  <c r="M13" i="3"/>
  <c r="D39" i="1" l="1"/>
  <c r="O37" i="2" l="1"/>
  <c r="K37" i="2"/>
  <c r="J37" i="2"/>
  <c r="I37" i="2"/>
  <c r="H37" i="2"/>
  <c r="G37" i="2"/>
  <c r="F37" i="2"/>
  <c r="E37" i="2"/>
  <c r="D37" i="2"/>
  <c r="E79" i="1" s="1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G60" i="1" s="1"/>
  <c r="C19" i="2"/>
  <c r="O18" i="2"/>
  <c r="M18" i="2"/>
  <c r="P18" i="2" s="1"/>
  <c r="C18" i="2"/>
  <c r="P17" i="2"/>
  <c r="O17" i="2"/>
  <c r="M17" i="2"/>
  <c r="N17" i="2" s="1"/>
  <c r="I58" i="1" s="1"/>
  <c r="C17" i="2"/>
  <c r="O16" i="2"/>
  <c r="M16" i="2"/>
  <c r="N16" i="2" s="1"/>
  <c r="I57" i="1" s="1"/>
  <c r="C16" i="2"/>
  <c r="P15" i="2"/>
  <c r="O15" i="2"/>
  <c r="N15" i="2"/>
  <c r="I56" i="1" s="1"/>
  <c r="M15" i="2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P11" i="2"/>
  <c r="O11" i="2"/>
  <c r="M11" i="2"/>
  <c r="N11" i="2" s="1"/>
  <c r="I52" i="1" s="1"/>
  <c r="C11" i="2"/>
  <c r="O10" i="2"/>
  <c r="M10" i="2"/>
  <c r="P10" i="2" s="1"/>
  <c r="C10" i="2"/>
  <c r="P9" i="2"/>
  <c r="O9" i="2"/>
  <c r="N9" i="2"/>
  <c r="I50" i="1" s="1"/>
  <c r="M9" i="2"/>
  <c r="C9" i="2"/>
  <c r="O8" i="2"/>
  <c r="M8" i="2"/>
  <c r="N8" i="2" s="1"/>
  <c r="I49" i="1" s="1"/>
  <c r="C8" i="2"/>
  <c r="O7" i="2"/>
  <c r="M7" i="2"/>
  <c r="P7" i="2" s="1"/>
  <c r="C7" i="2"/>
  <c r="O6" i="2"/>
  <c r="M6" i="2"/>
  <c r="C6" i="2"/>
  <c r="C78" i="1"/>
  <c r="E77" i="1"/>
  <c r="E76" i="1"/>
  <c r="E75" i="1"/>
  <c r="E74" i="1"/>
  <c r="G73" i="1"/>
  <c r="E73" i="1"/>
  <c r="G72" i="1"/>
  <c r="E72" i="1"/>
  <c r="E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E60" i="1"/>
  <c r="E59" i="1"/>
  <c r="G58" i="1"/>
  <c r="E58" i="1"/>
  <c r="G57" i="1"/>
  <c r="E57" i="1"/>
  <c r="G56" i="1"/>
  <c r="E56" i="1"/>
  <c r="G55" i="1"/>
  <c r="E55" i="1"/>
  <c r="E54" i="1"/>
  <c r="E53" i="1"/>
  <c r="G52" i="1"/>
  <c r="E52" i="1"/>
  <c r="G51" i="1"/>
  <c r="E51" i="1"/>
  <c r="G50" i="1"/>
  <c r="E50" i="1"/>
  <c r="G49" i="1"/>
  <c r="E49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48" i="1" l="1"/>
  <c r="G53" i="1"/>
  <c r="G74" i="1"/>
  <c r="N19" i="2"/>
  <c r="I60" i="1" s="1"/>
  <c r="N7" i="2"/>
  <c r="I48" i="1" s="1"/>
  <c r="N13" i="2"/>
  <c r="I54" i="1" s="1"/>
  <c r="G54" i="1"/>
  <c r="G59" i="1"/>
  <c r="P19" i="2"/>
  <c r="P31" i="2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<sst xmlns="http://schemas.openxmlformats.org/spreadsheetml/2006/main" count="455" uniqueCount="172">
  <si>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</si>
  <si>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</si>
  <si>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</si>
  <si>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</si>
  <si>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</si>
  <si>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</si>
  <si>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</si>
  <si>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</si>
  <si>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</si>
  <si>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</si>
  <si>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</si>
  <si>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</si>
  <si>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</si>
  <si>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</si>
  <si>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</si>
  <si>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</si>
  <si>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</si>
  <si>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</si>
  <si>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</si>
  <si>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</si>
  <si>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</si>
  <si>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</si>
  <si>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</si>
  <si>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</si>
  <si>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</si>
  <si>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</si>
  <si>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</si>
  <si>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</si>
  <si>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</si>
  <si>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</si>
  <si>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</si>
  <si>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</si>
  <si>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</si>
  <si>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</si>
  <si>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</si>
  <si>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</si>
  <si>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</si>
  <si>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</si>
  <si>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</si>
  <si>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</si>
  <si>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</si>
  <si>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</si>
  <si>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</si>
  <si>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</si>
  <si>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</si>
  <si>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</si>
  <si>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</si>
  <si>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</si>
  <si>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</si>
  <si>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</si>
  <si>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</si>
  <si>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</si>
  <si>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</si>
  <si>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</si>
  <si>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</si>
  <si>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</si>
  <si>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</si>
  <si>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</si>
  <si>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</si>
  <si>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</si>
  <si>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</si>
  <si>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</si>
  <si>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</si>
  <si>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</si>
  <si>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</si>
  <si>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</si>
  <si>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</si>
  <si>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</si>
  <si>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</si>
  <si>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</si>
  <si>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</si>
  <si>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</si>
  <si>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</si>
  <si>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</si>
  <si>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</si>
  <si>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</si>
  <si>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</si>
  <si>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</si>
  <si>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</si>
  <si>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</si>
  <si>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</si>
  <si>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</si>
  <si>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</si>
  <si>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</si>
  <si>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</si>
  <si>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</si>
  <si>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</si>
  <si>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</si>
  <si>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</si>
  <si>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</si>
  <si>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</si>
  <si>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</si>
  <si>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</si>
  <si>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</si>
  <si>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</si>
  <si>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</si>
  <si>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</si>
  <si>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</si>
  <si>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</si>
  <si>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</si>
  <si>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</si>
  <si>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</si>
  <si>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</si>
  <si>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</si>
  <si>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</si>
  <si>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</si>
  <si>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</si>
  <si>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</si>
  <si>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</si>
  <si>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</si>
  <si>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</si>
  <si>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</si>
  <si>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</si>
  <si>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</si>
  <si>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</si>
  <si>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</si>
  <si>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</si>
  <si>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</si>
  <si>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</si>
  <si>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</si>
  <si>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</si>
  <si>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</si>
  <si>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</si>
  <si>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</si>
  <si>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</si>
  <si>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</si>
  <si>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</si>
  <si>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</si>
  <si>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</si>
  <si>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</si>
  <si>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</si>
  <si>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</si>
  <si>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</si>
  <si>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</si>
  <si>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ยังไม่มีการเบิกจ่าย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</si>
  <si>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</si>
  <si>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</si>
  <si>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</si>
  <si>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</si>
  <si>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</si>
  <si>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</si>
  <si>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</si>
  <si>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ไม่มี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</si>
  <si>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</si>
  <si>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</si>
  <si>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- มีการเบิกจ่ายแล้ว 60.00 %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</si>
  <si>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</si>
  <si>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</si>
  <si>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</si>
  <si>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เบิกจ่ายค่าสาธารณูปโภค </t>
  </si>
  <si>
    <t xml:space="preserve"> - เบิกจ่ายช่วงเทศกาลปีใหม่ พ.ศ.2568</t>
  </si>
  <si>
    <t xml:space="preserve"> - มีการเบิกจ่ายแล้ว 59.57 %</t>
  </si>
  <si>
    <t xml:space="preserve"> - เบิกจ่ายค่าตอบแทน และค่าเดินทางไปราชการ</t>
  </si>
  <si>
    <t xml:space="preserve"> - ยังไม่ได้เบิกจ่าย</t>
  </si>
  <si>
    <t>ประจำปีงบประมาณ พ.ศ. 2568</t>
  </si>
  <si>
    <t xml:space="preserve"> - เบิกจ่ายในการจัดซื้อวัสดุสำนักงาน</t>
  </si>
  <si>
    <t>สถานีตำรวจภูธรเมืองกาญจนบุรี</t>
  </si>
  <si>
    <t>สว.ธร.สภ.เมืองกาญจนบุรี</t>
  </si>
  <si>
    <t>(เพชรชยุทธ์  แสงแก้ว)</t>
  </si>
  <si>
    <t>ผกก.สภ.เมืองกาญจนบุรี</t>
  </si>
  <si>
    <t>(สุรยุทธ เมฆมังกร)</t>
  </si>
  <si>
    <t xml:space="preserve"> ข้อมูล ณ วันที่ 31 มีนาคม 2568</t>
  </si>
  <si>
    <t xml:space="preserve"> </t>
  </si>
  <si>
    <t xml:space="preserve"> - ซ่อมแซมยานพาหนะใช้ในราชการ</t>
  </si>
  <si>
    <t xml:space="preserve"> - มีการเบิกจ่ายแล้ว 50.02 %</t>
  </si>
  <si>
    <t xml:space="preserve"> - เบิกจ่ายแล้ว 73.59%</t>
  </si>
  <si>
    <t xml:space="preserve"> - มีการเบิกจ่ายแล้ว 63.61 %</t>
  </si>
  <si>
    <t xml:space="preserve"> - เบิกจ่ายใช้ในการดำเนินการโครงการ</t>
  </si>
  <si>
    <t>(จัดสรรไม่เพียงพอ)
ติดลบ - 296837.71</t>
  </si>
  <si>
    <t xml:space="preserve"> - มีการเบิกจ่ายแล้ว 48.05 %</t>
  </si>
  <si>
    <t xml:space="preserve">               พ.ต.ท.      เพชรชยุทธ์  แสงแก้ว</t>
  </si>
  <si>
    <t xml:space="preserve">     สุรยุทธ เมฆมังกร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</si>
</sst>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_-* #,##0.00_-;\-* #,##0.00_-;_-* &quot;-&quot;??_-;_-@_-"/>
    <numFmt numFmtId="188" formatCode="#,##0.00_ ;[Red]\-#,##0.00\ "/>
  </numFmts>
  <fonts count="22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87" fontId="2" fillId="0" borderId="0" applyFont="0" applyFill="0" applyBorder="0" applyAlignment="0" applyProtection="0"/>
    <xf numFmtId="0" fontId="1" fillId="0" borderId="0"/>
  </cellStyleXfs>
  <cellXfs count="209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43" fontId="5" fillId="0" borderId="9" xfId="0" applyNumberFormat="1" applyFont="1" applyBorder="1" applyAlignment="1">
      <alignment horizontal="right"/>
    </xf>
    <xf numFmtId="43" fontId="5" fillId="3" borderId="9" xfId="0" applyNumberFormat="1" applyFont="1" applyFill="1" applyBorder="1" applyAlignment="1">
      <alignment horizontal="right"/>
    </xf>
    <xf numFmtId="43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187" fontId="12" fillId="0" borderId="19" xfId="1" applyFont="1" applyFill="1" applyBorder="1" applyAlignment="1">
      <alignment vertical="top"/>
    </xf>
    <xf numFmtId="0" fontId="12" fillId="0" borderId="22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187" fontId="12" fillId="0" borderId="19" xfId="0" applyNumberFormat="1" applyFont="1" applyBorder="1" applyAlignment="1">
      <alignment vertical="top"/>
    </xf>
    <xf numFmtId="4" fontId="12" fillId="0" borderId="9" xfId="0" applyNumberFormat="1" applyFont="1" applyBorder="1" applyAlignment="1">
      <alignment vertical="top"/>
    </xf>
    <xf numFmtId="0" fontId="12" fillId="0" borderId="23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0" fontId="13" fillId="0" borderId="21" xfId="0" applyFont="1" applyBorder="1" applyAlignment="1">
      <alignment vertical="top"/>
    </xf>
    <xf numFmtId="187" fontId="14" fillId="0" borderId="0" xfId="1" applyFont="1" applyFill="1" applyAlignment="1"/>
    <xf numFmtId="0" fontId="14" fillId="0" borderId="0" xfId="0" applyFont="1"/>
    <xf numFmtId="0" fontId="15" fillId="0" borderId="0" xfId="0" applyFont="1"/>
    <xf numFmtId="187" fontId="15" fillId="0" borderId="1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33" xfId="0" applyFont="1" applyBorder="1" applyAlignment="1">
      <alignment horizontal="center" vertical="top"/>
    </xf>
    <xf numFmtId="0" fontId="15" fillId="0" borderId="19" xfId="0" applyFont="1" applyBorder="1" applyAlignment="1">
      <alignment vertical="center"/>
    </xf>
    <xf numFmtId="0" fontId="15" fillId="0" borderId="19" xfId="0" applyFont="1" applyBorder="1" applyAlignment="1">
      <alignment vertical="center" wrapText="1"/>
    </xf>
    <xf numFmtId="4" fontId="15" fillId="0" borderId="19" xfId="0" applyNumberFormat="1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187" fontId="15" fillId="0" borderId="19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2" fontId="15" fillId="0" borderId="19" xfId="0" applyNumberFormat="1" applyFont="1" applyBorder="1" applyAlignment="1">
      <alignment vertical="top"/>
    </xf>
    <xf numFmtId="0" fontId="15" fillId="0" borderId="48" xfId="0" applyFont="1" applyBorder="1" applyAlignment="1">
      <alignment horizontal="center" vertical="top" wrapText="1"/>
    </xf>
    <xf numFmtId="187" fontId="15" fillId="0" borderId="19" xfId="1" applyFont="1" applyFill="1" applyBorder="1" applyAlignment="1">
      <alignment vertical="top"/>
    </xf>
    <xf numFmtId="187" fontId="15" fillId="0" borderId="19" xfId="0" applyNumberFormat="1" applyFont="1" applyBorder="1" applyAlignment="1">
      <alignment vertical="top"/>
    </xf>
    <xf numFmtId="0" fontId="15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top"/>
    </xf>
    <xf numFmtId="0" fontId="15" fillId="0" borderId="49" xfId="0" applyFont="1" applyBorder="1" applyAlignment="1">
      <alignment horizontal="center" vertical="top" wrapText="1"/>
    </xf>
    <xf numFmtId="0" fontId="15" fillId="0" borderId="40" xfId="0" applyFont="1" applyBorder="1" applyAlignment="1">
      <alignment horizontal="center" vertical="top"/>
    </xf>
    <xf numFmtId="0" fontId="15" fillId="0" borderId="49" xfId="0" applyFont="1" applyBorder="1" applyAlignment="1">
      <alignment horizontal="center" vertical="top"/>
    </xf>
    <xf numFmtId="187" fontId="15" fillId="0" borderId="19" xfId="1" applyFont="1" applyFill="1" applyBorder="1"/>
    <xf numFmtId="187" fontId="15" fillId="0" borderId="19" xfId="0" applyNumberFormat="1" applyFont="1" applyBorder="1"/>
    <xf numFmtId="4" fontId="15" fillId="0" borderId="9" xfId="0" applyNumberFormat="1" applyFont="1" applyBorder="1" applyAlignment="1">
      <alignment vertical="top"/>
    </xf>
    <xf numFmtId="0" fontId="15" fillId="0" borderId="34" xfId="0" applyFont="1" applyBorder="1" applyAlignment="1">
      <alignment horizontal="center" vertical="top"/>
    </xf>
    <xf numFmtId="0" fontId="15" fillId="0" borderId="23" xfId="0" applyFont="1" applyBorder="1" applyAlignment="1">
      <alignment horizontal="center" vertical="top" wrapText="1"/>
    </xf>
    <xf numFmtId="187" fontId="15" fillId="0" borderId="19" xfId="1" applyFont="1" applyFill="1" applyBorder="1" applyAlignment="1">
      <alignment vertical="center"/>
    </xf>
    <xf numFmtId="0" fontId="15" fillId="0" borderId="19" xfId="0" applyFont="1" applyBorder="1" applyAlignment="1">
      <alignment vertical="top"/>
    </xf>
    <xf numFmtId="0" fontId="15" fillId="0" borderId="19" xfId="0" applyFont="1" applyBorder="1" applyAlignment="1">
      <alignment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6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26" xfId="0" applyFont="1" applyBorder="1" applyAlignment="1">
      <alignment horizontal="center" vertical="center"/>
    </xf>
    <xf numFmtId="0" fontId="17" fillId="0" borderId="21" xfId="0" applyFont="1" applyBorder="1" applyAlignment="1">
      <alignment vertical="top"/>
    </xf>
    <xf numFmtId="0" fontId="17" fillId="0" borderId="20" xfId="0" applyFont="1" applyBorder="1" applyAlignment="1">
      <alignment vertical="top"/>
    </xf>
    <xf numFmtId="0" fontId="17" fillId="0" borderId="22" xfId="0" applyFont="1" applyBorder="1" applyAlignment="1">
      <alignment vertical="top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87" fontId="14" fillId="0" borderId="0" xfId="1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18" fillId="0" borderId="0" xfId="0" applyFont="1" applyAlignment="1">
      <alignment horizontal="right"/>
    </xf>
    <xf numFmtId="2" fontId="18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20" fillId="0" borderId="0" xfId="0" applyFont="1"/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4" fontId="3" fillId="0" borderId="27" xfId="0" applyNumberFormat="1" applyFont="1" applyBorder="1" applyAlignment="1">
      <alignment vertical="center"/>
    </xf>
    <xf numFmtId="187" fontId="3" fillId="0" borderId="19" xfId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0" fillId="0" borderId="9" xfId="0" applyNumberFormat="1" applyFont="1" applyBorder="1" applyAlignment="1">
      <alignment vertical="center"/>
    </xf>
    <xf numFmtId="2" fontId="20" fillId="0" borderId="19" xfId="0" applyNumberFormat="1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187" fontId="20" fillId="0" borderId="19" xfId="1" applyFont="1" applyFill="1" applyBorder="1"/>
    <xf numFmtId="0" fontId="20" fillId="0" borderId="19" xfId="0" applyFont="1" applyBorder="1"/>
    <xf numFmtId="0" fontId="20" fillId="0" borderId="32" xfId="0" applyFont="1" applyBorder="1" applyAlignment="1">
      <alignment horizontal="center" vertical="top"/>
    </xf>
    <xf numFmtId="0" fontId="20" fillId="0" borderId="22" xfId="0" applyFont="1" applyBorder="1" applyAlignment="1">
      <alignment vertical="top"/>
    </xf>
    <xf numFmtId="0" fontId="20" fillId="0" borderId="22" xfId="0" applyFont="1" applyBorder="1" applyAlignment="1">
      <alignment vertical="top" wrapText="1"/>
    </xf>
    <xf numFmtId="187" fontId="20" fillId="0" borderId="22" xfId="0" applyNumberFormat="1" applyFont="1" applyBorder="1" applyAlignment="1">
      <alignment vertical="top"/>
    </xf>
    <xf numFmtId="0" fontId="20" fillId="0" borderId="22" xfId="0" applyFont="1" applyBorder="1" applyAlignment="1">
      <alignment horizontal="center" vertical="top" wrapText="1"/>
    </xf>
    <xf numFmtId="187" fontId="20" fillId="0" borderId="19" xfId="1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4" fontId="20" fillId="0" borderId="9" xfId="0" applyNumberFormat="1" applyFont="1" applyBorder="1" applyAlignment="1">
      <alignment vertical="top"/>
    </xf>
    <xf numFmtId="0" fontId="20" fillId="0" borderId="9" xfId="0" applyFont="1" applyBorder="1" applyAlignment="1">
      <alignment horizontal="center" vertical="top"/>
    </xf>
    <xf numFmtId="187" fontId="20" fillId="0" borderId="19" xfId="0" applyNumberFormat="1" applyFont="1" applyBorder="1" applyAlignment="1">
      <alignment vertical="top"/>
    </xf>
    <xf numFmtId="2" fontId="20" fillId="0" borderId="19" xfId="0" applyNumberFormat="1" applyFont="1" applyBorder="1" applyAlignment="1">
      <alignment vertical="top"/>
    </xf>
    <xf numFmtId="0" fontId="20" fillId="0" borderId="23" xfId="0" applyFont="1" applyBorder="1" applyAlignment="1">
      <alignment horizontal="center" vertical="top" wrapText="1"/>
    </xf>
    <xf numFmtId="187" fontId="20" fillId="0" borderId="19" xfId="1" applyFont="1" applyFill="1" applyBorder="1" applyAlignment="1">
      <alignment vertical="top"/>
    </xf>
    <xf numFmtId="4" fontId="20" fillId="0" borderId="8" xfId="0" applyNumberFormat="1" applyFont="1" applyBorder="1" applyAlignment="1">
      <alignment vertical="top"/>
    </xf>
    <xf numFmtId="0" fontId="20" fillId="0" borderId="26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4" fillId="4" borderId="0" xfId="0" applyFont="1" applyFill="1" applyAlignment="1">
      <alignment horizontal="center"/>
    </xf>
    <xf numFmtId="2" fontId="15" fillId="5" borderId="19" xfId="0" applyNumberFormat="1" applyFont="1" applyFill="1" applyBorder="1" applyAlignment="1">
      <alignment vertical="top"/>
    </xf>
    <xf numFmtId="2" fontId="12" fillId="5" borderId="19" xfId="0" applyNumberFormat="1" applyFont="1" applyFill="1" applyBorder="1" applyAlignment="1">
      <alignment vertical="top"/>
    </xf>
    <xf numFmtId="0" fontId="12" fillId="5" borderId="23" xfId="0" applyFont="1" applyFill="1" applyBorder="1" applyAlignment="1">
      <alignment horizontal="center" vertical="top" wrapText="1"/>
    </xf>
    <xf numFmtId="0" fontId="15" fillId="5" borderId="23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/>
    </xf>
    <xf numFmtId="0" fontId="15" fillId="0" borderId="9" xfId="0" applyFont="1" applyBorder="1" applyAlignment="1">
      <alignment horizontal="left" vertical="top"/>
    </xf>
    <xf numFmtId="4" fontId="15" fillId="0" borderId="8" xfId="0" applyNumberFormat="1" applyFont="1" applyBorder="1" applyAlignment="1">
      <alignment vertical="top"/>
    </xf>
    <xf numFmtId="187" fontId="15" fillId="0" borderId="47" xfId="1" applyFont="1" applyFill="1" applyBorder="1" applyAlignment="1">
      <alignment vertical="top"/>
    </xf>
    <xf numFmtId="0" fontId="16" fillId="0" borderId="9" xfId="0" applyFont="1" applyBorder="1" applyAlignment="1">
      <alignment horizontal="center" vertical="top"/>
    </xf>
    <xf numFmtId="187" fontId="15" fillId="0" borderId="9" xfId="1" applyFont="1" applyFill="1" applyBorder="1" applyAlignment="1">
      <alignment horizontal="center" vertical="top"/>
    </xf>
    <xf numFmtId="187" fontId="20" fillId="0" borderId="9" xfId="1" applyFont="1" applyFill="1" applyBorder="1" applyAlignment="1">
      <alignment horizontal="center" vertical="top"/>
    </xf>
    <xf numFmtId="0" fontId="12" fillId="0" borderId="9" xfId="0" applyFont="1" applyBorder="1" applyAlignment="1">
      <alignment vertical="top" wrapText="1"/>
    </xf>
    <xf numFmtId="0" fontId="12" fillId="0" borderId="9" xfId="0" applyFont="1" applyBorder="1" applyAlignment="1">
      <alignment horizontal="center" vertical="top"/>
    </xf>
    <xf numFmtId="187" fontId="12" fillId="0" borderId="9" xfId="0" applyNumberFormat="1" applyFont="1" applyBorder="1" applyAlignment="1">
      <alignment horizontal="center" vertical="top"/>
    </xf>
    <xf numFmtId="187" fontId="15" fillId="0" borderId="9" xfId="0" applyNumberFormat="1" applyFont="1" applyBorder="1" applyAlignment="1">
      <alignment horizontal="center" vertical="top"/>
    </xf>
    <xf numFmtId="0" fontId="12" fillId="0" borderId="9" xfId="0" applyFont="1" applyBorder="1" applyAlignment="1">
      <alignment horizontal="left" vertical="top"/>
    </xf>
    <xf numFmtId="0" fontId="15" fillId="0" borderId="8" xfId="0" applyFont="1" applyBorder="1" applyAlignment="1">
      <alignment vertical="top" wrapText="1"/>
    </xf>
    <xf numFmtId="0" fontId="15" fillId="0" borderId="8" xfId="0" applyFont="1" applyBorder="1" applyAlignment="1">
      <alignment horizontal="center" vertical="top"/>
    </xf>
    <xf numFmtId="0" fontId="20" fillId="0" borderId="9" xfId="0" applyFont="1" applyBorder="1" applyAlignment="1">
      <alignment horizontal="left" vertical="top"/>
    </xf>
    <xf numFmtId="187" fontId="15" fillId="0" borderId="19" xfId="0" applyNumberFormat="1" applyFont="1" applyBorder="1" applyAlignment="1">
      <alignment vertical="center"/>
    </xf>
    <xf numFmtId="0" fontId="20" fillId="0" borderId="9" xfId="0" applyFont="1" applyBorder="1" applyAlignment="1">
      <alignment vertical="top" wrapText="1"/>
    </xf>
    <xf numFmtId="0" fontId="15" fillId="0" borderId="8" xfId="0" applyFont="1" applyBorder="1"/>
    <xf numFmtId="4" fontId="15" fillId="0" borderId="8" xfId="0" applyNumberFormat="1" applyFont="1" applyBorder="1"/>
    <xf numFmtId="0" fontId="15" fillId="0" borderId="8" xfId="0" applyFont="1" applyBorder="1" applyAlignment="1">
      <alignment horizontal="left" vertical="top"/>
    </xf>
    <xf numFmtId="187" fontId="15" fillId="0" borderId="17" xfId="1" applyFont="1" applyFill="1" applyBorder="1" applyAlignment="1">
      <alignment horizontal="center" vertical="top"/>
    </xf>
    <xf numFmtId="2" fontId="20" fillId="0" borderId="0" xfId="0" applyNumberFormat="1" applyFont="1"/>
    <xf numFmtId="188" fontId="21" fillId="0" borderId="47" xfId="1" applyNumberFormat="1" applyFont="1" applyFill="1" applyBorder="1" applyAlignment="1">
      <alignment vertical="top"/>
    </xf>
    <xf numFmtId="2" fontId="21" fillId="0" borderId="19" xfId="0" applyNumberFormat="1" applyFont="1" applyBorder="1" applyAlignment="1">
      <alignment vertical="top"/>
    </xf>
    <xf numFmtId="0" fontId="21" fillId="0" borderId="49" xfId="0" applyFont="1" applyBorder="1" applyAlignment="1">
      <alignment horizontal="center" vertical="top" wrapText="1"/>
    </xf>
    <xf numFmtId="0" fontId="15" fillId="0" borderId="35" xfId="0" applyFont="1" applyBorder="1" applyAlignment="1">
      <alignment horizontal="center" vertical="top"/>
    </xf>
    <xf numFmtId="0" fontId="15" fillId="0" borderId="33" xfId="0" applyFont="1" applyBorder="1" applyAlignment="1">
      <alignment horizontal="center" vertical="top"/>
    </xf>
    <xf numFmtId="0" fontId="15" fillId="0" borderId="36" xfId="0" applyFont="1" applyBorder="1" applyAlignment="1">
      <alignment horizontal="center" vertical="top"/>
    </xf>
    <xf numFmtId="0" fontId="15" fillId="0" borderId="37" xfId="0" applyFont="1" applyBorder="1" applyAlignment="1">
      <alignment horizontal="center" vertical="top"/>
    </xf>
    <xf numFmtId="0" fontId="15" fillId="0" borderId="31" xfId="0" applyFont="1" applyBorder="1" applyAlignment="1">
      <alignment horizontal="center" vertical="top"/>
    </xf>
    <xf numFmtId="0" fontId="15" fillId="0" borderId="38" xfId="0" applyFont="1" applyBorder="1" applyAlignment="1">
      <alignment horizontal="center" vertical="top"/>
    </xf>
    <xf numFmtId="0" fontId="20" fillId="0" borderId="39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5" fillId="0" borderId="30" xfId="0" applyFont="1" applyBorder="1" applyAlignment="1">
      <alignment horizontal="center" vertical="top"/>
    </xf>
    <xf numFmtId="187" fontId="20" fillId="0" borderId="19" xfId="1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20" fillId="0" borderId="4" xfId="0" applyFont="1" applyBorder="1"/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/>
    <xf numFmtId="0" fontId="20" fillId="0" borderId="6" xfId="0" applyFont="1" applyBorder="1" applyAlignment="1">
      <alignment horizontal="center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 wrapText="1"/>
    </xf>
    <xf numFmtId="2" fontId="20" fillId="0" borderId="6" xfId="0" applyNumberFormat="1" applyFont="1" applyBorder="1" applyAlignment="1">
      <alignment horizontal="center" vertical="center" wrapText="1"/>
    </xf>
    <xf numFmtId="2" fontId="20" fillId="0" borderId="46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R988"/>
  <sheetViews>
    <sheetView tabSelected="1" zoomScale="80" zoomScaleNormal="80" workbookViewId="0">
      <selection activeCell="I67" sqref="I67"/>
    </sheetView>
  </sheetViews>
  <sheetFormatPr defaultColWidth="12.625" defaultRowHeight="15" customHeight="1" x14ac:dyDescent="0.55000000000000004"/>
  <cols>
    <col min="1" max="1" width="4" style="80" customWidth="1"/>
    <col min="2" max="3" width="51.375" style="36" customWidth="1"/>
    <col min="4" max="4" width="16.25" style="36" customWidth="1"/>
    <col min="5" max="5" width="7.5" style="36" hidden="1" customWidth="1"/>
    <col min="6" max="6" width="7.875" style="36" hidden="1" customWidth="1"/>
    <col min="7" max="7" width="4.875" style="36" hidden="1" customWidth="1"/>
    <col min="8" max="8" width="4.5" style="36" hidden="1" customWidth="1"/>
    <col min="9" max="9" width="18.375" style="113" customWidth="1"/>
    <col min="10" max="10" width="15.375" style="81" customWidth="1"/>
    <col min="11" max="11" width="34.875" style="80" customWidth="1"/>
    <col min="12" max="12" width="15.375" style="74" hidden="1" customWidth="1"/>
    <col min="13" max="13" width="17" style="36" hidden="1" customWidth="1"/>
    <col min="14" max="21" width="8.625" style="36" customWidth="1"/>
    <col min="22" max="16384" width="12.625" style="36"/>
  </cols>
  <sheetData>
    <row r="1" spans="1:13" ht="21" customHeight="1" x14ac:dyDescent="0.6">
      <c r="A1" s="157" t="s">
        <v>131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35"/>
    </row>
    <row r="2" spans="1:13" ht="18.95" customHeight="1" x14ac:dyDescent="0.55000000000000004">
      <c r="A2" s="159" t="s">
        <v>156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35"/>
    </row>
    <row r="3" spans="1:13" ht="18.95" customHeight="1" x14ac:dyDescent="0.55000000000000004">
      <c r="A3" s="159" t="s">
        <v>154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35"/>
    </row>
    <row r="4" spans="1:13" ht="18.95" customHeight="1" x14ac:dyDescent="0.55000000000000004">
      <c r="A4" s="161" t="s">
        <v>161</v>
      </c>
      <c r="B4" s="162"/>
      <c r="C4" s="162"/>
      <c r="D4" s="162"/>
      <c r="E4" s="162"/>
      <c r="F4" s="162"/>
      <c r="G4" s="162"/>
      <c r="H4" s="162"/>
      <c r="I4" s="162"/>
      <c r="J4" s="163"/>
      <c r="K4" s="162"/>
      <c r="L4" s="35"/>
    </row>
    <row r="5" spans="1:13" s="82" customFormat="1" ht="23.25" customHeight="1" x14ac:dyDescent="0.5">
      <c r="A5" s="164" t="s">
        <v>3</v>
      </c>
      <c r="B5" s="166" t="s">
        <v>106</v>
      </c>
      <c r="C5" s="166" t="s">
        <v>30</v>
      </c>
      <c r="D5" s="171" t="s">
        <v>31</v>
      </c>
      <c r="E5" s="172"/>
      <c r="F5" s="172"/>
      <c r="G5" s="172"/>
      <c r="H5" s="173"/>
      <c r="I5" s="166" t="s">
        <v>32</v>
      </c>
      <c r="J5" s="180" t="s">
        <v>33</v>
      </c>
      <c r="K5" s="169" t="s">
        <v>34</v>
      </c>
      <c r="L5" s="155" t="s">
        <v>84</v>
      </c>
      <c r="M5" s="156" t="s">
        <v>85</v>
      </c>
    </row>
    <row r="6" spans="1:13" s="82" customFormat="1" ht="18.75" customHeight="1" x14ac:dyDescent="0.5">
      <c r="A6" s="165"/>
      <c r="B6" s="167"/>
      <c r="C6" s="167"/>
      <c r="D6" s="174"/>
      <c r="E6" s="175"/>
      <c r="F6" s="175"/>
      <c r="G6" s="175"/>
      <c r="H6" s="176"/>
      <c r="I6" s="168"/>
      <c r="J6" s="181"/>
      <c r="K6" s="170"/>
      <c r="L6" s="155"/>
      <c r="M6" s="156"/>
    </row>
    <row r="7" spans="1:13" s="82" customFormat="1" ht="27.75" customHeight="1" x14ac:dyDescent="0.5">
      <c r="A7" s="165"/>
      <c r="B7" s="167"/>
      <c r="C7" s="167"/>
      <c r="D7" s="177"/>
      <c r="E7" s="178"/>
      <c r="F7" s="178"/>
      <c r="G7" s="178"/>
      <c r="H7" s="179"/>
      <c r="I7" s="168"/>
      <c r="J7" s="182"/>
      <c r="K7" s="170"/>
      <c r="L7" s="155"/>
      <c r="M7" s="156"/>
    </row>
    <row r="8" spans="1:13" s="89" customFormat="1" ht="42" customHeight="1" thickBot="1" x14ac:dyDescent="0.25">
      <c r="A8" s="83"/>
      <c r="B8" s="84" t="s">
        <v>105</v>
      </c>
      <c r="C8" s="85"/>
      <c r="D8" s="86">
        <f>D58</f>
        <v>8847310</v>
      </c>
      <c r="E8" s="86">
        <f t="shared" ref="E8:J8" si="0">E58</f>
        <v>0</v>
      </c>
      <c r="F8" s="86">
        <f t="shared" si="0"/>
        <v>0</v>
      </c>
      <c r="G8" s="86">
        <f t="shared" si="0"/>
        <v>0</v>
      </c>
      <c r="H8" s="86">
        <f t="shared" si="0"/>
        <v>0</v>
      </c>
      <c r="I8" s="86">
        <f t="shared" si="0"/>
        <v>4251367.62</v>
      </c>
      <c r="J8" s="86">
        <f t="shared" si="0"/>
        <v>48.05265803956231</v>
      </c>
      <c r="K8" s="83"/>
      <c r="L8" s="87"/>
      <c r="M8" s="88"/>
    </row>
    <row r="9" spans="1:13" s="102" customFormat="1" ht="45.75" customHeight="1" thickTop="1" x14ac:dyDescent="0.2">
      <c r="A9" s="95">
        <v>1</v>
      </c>
      <c r="B9" s="96" t="s">
        <v>88</v>
      </c>
      <c r="C9" s="97" t="s">
        <v>169</v>
      </c>
      <c r="D9" s="98">
        <f>D10</f>
        <v>7877500</v>
      </c>
      <c r="E9" s="98">
        <f t="shared" ref="E9:J9" si="1">E10</f>
        <v>0</v>
      </c>
      <c r="F9" s="98">
        <f t="shared" si="1"/>
        <v>0</v>
      </c>
      <c r="G9" s="98">
        <f t="shared" si="1"/>
        <v>0</v>
      </c>
      <c r="H9" s="98">
        <f t="shared" si="1"/>
        <v>0</v>
      </c>
      <c r="I9" s="98">
        <f t="shared" si="1"/>
        <v>3784677.62</v>
      </c>
      <c r="J9" s="98">
        <f t="shared" si="1"/>
        <v>48.044146239289113</v>
      </c>
      <c r="K9" s="99" t="s">
        <v>142</v>
      </c>
      <c r="L9" s="100"/>
      <c r="M9" s="101"/>
    </row>
    <row r="10" spans="1:13" s="47" customFormat="1" ht="24" customHeight="1" x14ac:dyDescent="0.2">
      <c r="A10" s="41"/>
      <c r="B10" s="42" t="s">
        <v>89</v>
      </c>
      <c r="C10" s="43"/>
      <c r="D10" s="44">
        <f>D11</f>
        <v>7877500</v>
      </c>
      <c r="E10" s="44">
        <f t="shared" ref="E10:I10" si="2">E11</f>
        <v>0</v>
      </c>
      <c r="F10" s="44">
        <f t="shared" si="2"/>
        <v>0</v>
      </c>
      <c r="G10" s="44">
        <f t="shared" si="2"/>
        <v>0</v>
      </c>
      <c r="H10" s="44">
        <f t="shared" si="2"/>
        <v>0</v>
      </c>
      <c r="I10" s="44">
        <f t="shared" si="2"/>
        <v>3784677.62</v>
      </c>
      <c r="J10" s="44">
        <f>J11</f>
        <v>48.044146239289113</v>
      </c>
      <c r="K10" s="45"/>
      <c r="L10" s="46"/>
      <c r="M10" s="45"/>
    </row>
    <row r="11" spans="1:13" s="47" customFormat="1" ht="24" customHeight="1" x14ac:dyDescent="0.2">
      <c r="A11" s="41"/>
      <c r="B11" s="42" t="s">
        <v>90</v>
      </c>
      <c r="C11" s="43"/>
      <c r="D11" s="44">
        <f>D12</f>
        <v>7877500</v>
      </c>
      <c r="E11" s="44">
        <f t="shared" ref="E11:J11" si="3">E12</f>
        <v>0</v>
      </c>
      <c r="F11" s="44">
        <f t="shared" si="3"/>
        <v>0</v>
      </c>
      <c r="G11" s="44">
        <f t="shared" si="3"/>
        <v>0</v>
      </c>
      <c r="H11" s="44">
        <f t="shared" si="3"/>
        <v>0</v>
      </c>
      <c r="I11" s="44">
        <f t="shared" si="3"/>
        <v>3784677.62</v>
      </c>
      <c r="J11" s="44">
        <f t="shared" si="3"/>
        <v>48.044146239289113</v>
      </c>
      <c r="K11" s="45"/>
      <c r="L11" s="46"/>
      <c r="M11" s="45"/>
    </row>
    <row r="12" spans="1:13" s="47" customFormat="1" ht="24" customHeight="1" x14ac:dyDescent="0.2">
      <c r="A12" s="41"/>
      <c r="B12" s="42" t="s">
        <v>91</v>
      </c>
      <c r="C12" s="43"/>
      <c r="D12" s="44">
        <f>D13+D14+D15+D16+D17+D18+D19+D20+D21+D22+D23+D24+D25+D26+D29+D27+D28</f>
        <v>7877500</v>
      </c>
      <c r="E12" s="44">
        <f t="shared" ref="E12:H12" si="4">E13+E14+E15+E16+E17+E18+E19+E20+E21+E22+E23+E24+E25+E26+E29+E27+E28</f>
        <v>0</v>
      </c>
      <c r="F12" s="44">
        <f t="shared" si="4"/>
        <v>0</v>
      </c>
      <c r="G12" s="44">
        <f t="shared" si="4"/>
        <v>0</v>
      </c>
      <c r="H12" s="44">
        <f t="shared" si="4"/>
        <v>0</v>
      </c>
      <c r="I12" s="44">
        <f>I13+I14+I15+I16+I17+I18+I19+I20+I21+I22+I23+I24+I25+I26+I29+I27+I28</f>
        <v>3784677.62</v>
      </c>
      <c r="J12" s="48">
        <f>I12*100/D12</f>
        <v>48.044146239289113</v>
      </c>
      <c r="K12" s="45"/>
      <c r="L12" s="46"/>
      <c r="M12" s="45"/>
    </row>
    <row r="13" spans="1:13" s="40" customFormat="1" ht="115.5" customHeight="1" x14ac:dyDescent="0.2">
      <c r="A13" s="41"/>
      <c r="B13" s="137" t="s">
        <v>92</v>
      </c>
      <c r="C13" s="130" t="s">
        <v>132</v>
      </c>
      <c r="D13" s="120">
        <v>2611200</v>
      </c>
      <c r="E13" s="131"/>
      <c r="F13" s="131"/>
      <c r="G13" s="131"/>
      <c r="H13" s="131"/>
      <c r="I13" s="121">
        <v>831903.91</v>
      </c>
      <c r="J13" s="114">
        <f>I13*100/D13</f>
        <v>31.859065180759803</v>
      </c>
      <c r="K13" s="49"/>
      <c r="L13" s="50">
        <v>428800</v>
      </c>
      <c r="M13" s="51">
        <f>L13/8</f>
        <v>53600</v>
      </c>
    </row>
    <row r="14" spans="1:13" s="40" customFormat="1" ht="76.5" customHeight="1" x14ac:dyDescent="0.2">
      <c r="A14" s="41"/>
      <c r="B14" s="119" t="s">
        <v>120</v>
      </c>
      <c r="C14" s="52" t="s">
        <v>133</v>
      </c>
      <c r="D14" s="120">
        <v>103500</v>
      </c>
      <c r="E14" s="53"/>
      <c r="F14" s="53"/>
      <c r="G14" s="53"/>
      <c r="H14" s="53"/>
      <c r="I14" s="121">
        <v>42000</v>
      </c>
      <c r="J14" s="48">
        <f>I14*100/D14</f>
        <v>40.579710144927539</v>
      </c>
      <c r="K14" s="54"/>
      <c r="L14" s="50">
        <f>29400+200</f>
        <v>29600</v>
      </c>
      <c r="M14" s="51">
        <f t="shared" ref="M14:M20" si="5">L14/8</f>
        <v>3700</v>
      </c>
    </row>
    <row r="15" spans="1:13" s="40" customFormat="1" ht="72.75" customHeight="1" x14ac:dyDescent="0.2">
      <c r="A15" s="41"/>
      <c r="B15" s="119" t="s">
        <v>93</v>
      </c>
      <c r="C15" s="52" t="s">
        <v>133</v>
      </c>
      <c r="D15" s="120">
        <v>21400</v>
      </c>
      <c r="E15" s="53"/>
      <c r="F15" s="53"/>
      <c r="G15" s="53"/>
      <c r="H15" s="53"/>
      <c r="I15" s="121">
        <v>2500</v>
      </c>
      <c r="J15" s="48">
        <f t="shared" ref="J15:J55" si="6">I15*100/D15</f>
        <v>11.682242990654206</v>
      </c>
      <c r="K15" s="54"/>
      <c r="L15" s="50">
        <v>6100</v>
      </c>
      <c r="M15" s="51">
        <f t="shared" si="5"/>
        <v>762.5</v>
      </c>
    </row>
    <row r="16" spans="1:13" s="40" customFormat="1" ht="61.5" customHeight="1" x14ac:dyDescent="0.2">
      <c r="A16" s="41"/>
      <c r="B16" s="119" t="s">
        <v>94</v>
      </c>
      <c r="C16" s="52" t="s">
        <v>133</v>
      </c>
      <c r="D16" s="120">
        <v>130000</v>
      </c>
      <c r="E16" s="53"/>
      <c r="F16" s="53"/>
      <c r="G16" s="53"/>
      <c r="H16" s="53"/>
      <c r="I16" s="121">
        <v>129600</v>
      </c>
      <c r="J16" s="48">
        <f t="shared" si="6"/>
        <v>99.692307692307693</v>
      </c>
      <c r="K16" s="54"/>
      <c r="L16" s="50">
        <v>37200</v>
      </c>
      <c r="M16" s="51">
        <f t="shared" si="5"/>
        <v>4650</v>
      </c>
    </row>
    <row r="17" spans="1:13" s="40" customFormat="1" ht="59.25" customHeight="1" x14ac:dyDescent="0.2">
      <c r="A17" s="41"/>
      <c r="B17" s="119" t="s">
        <v>95</v>
      </c>
      <c r="C17" s="52" t="s">
        <v>134</v>
      </c>
      <c r="D17" s="120">
        <v>271200</v>
      </c>
      <c r="E17" s="53"/>
      <c r="F17" s="53"/>
      <c r="G17" s="53"/>
      <c r="H17" s="53"/>
      <c r="I17" s="121">
        <v>0</v>
      </c>
      <c r="J17" s="48">
        <f t="shared" si="6"/>
        <v>0</v>
      </c>
      <c r="K17" s="54"/>
      <c r="L17" s="50">
        <v>76900</v>
      </c>
      <c r="M17" s="51">
        <f t="shared" si="5"/>
        <v>9612.5</v>
      </c>
    </row>
    <row r="18" spans="1:13" s="40" customFormat="1" ht="99" customHeight="1" x14ac:dyDescent="0.2">
      <c r="A18" s="55"/>
      <c r="B18" s="119" t="s">
        <v>96</v>
      </c>
      <c r="C18" s="52" t="s">
        <v>163</v>
      </c>
      <c r="D18" s="120">
        <v>63700</v>
      </c>
      <c r="E18" s="53"/>
      <c r="F18" s="53"/>
      <c r="G18" s="53"/>
      <c r="H18" s="53"/>
      <c r="I18" s="121">
        <v>11700</v>
      </c>
      <c r="J18" s="48">
        <f t="shared" si="6"/>
        <v>18.367346938775512</v>
      </c>
      <c r="K18" s="54"/>
      <c r="L18" s="50">
        <v>21100</v>
      </c>
      <c r="M18" s="51">
        <f t="shared" si="5"/>
        <v>2637.5</v>
      </c>
    </row>
    <row r="19" spans="1:13" s="40" customFormat="1" ht="49.5" customHeight="1" x14ac:dyDescent="0.2">
      <c r="A19" s="41"/>
      <c r="B19" s="119" t="s">
        <v>97</v>
      </c>
      <c r="C19" s="52" t="s">
        <v>133</v>
      </c>
      <c r="D19" s="120">
        <v>141100</v>
      </c>
      <c r="E19" s="53"/>
      <c r="F19" s="53"/>
      <c r="G19" s="53"/>
      <c r="H19" s="53"/>
      <c r="I19" s="121">
        <v>56000</v>
      </c>
      <c r="J19" s="48">
        <f t="shared" si="6"/>
        <v>39.688164422395467</v>
      </c>
      <c r="K19" s="56"/>
      <c r="L19" s="50">
        <v>11200</v>
      </c>
      <c r="M19" s="51">
        <f t="shared" si="5"/>
        <v>1400</v>
      </c>
    </row>
    <row r="20" spans="1:13" s="40" customFormat="1" ht="72.75" customHeight="1" x14ac:dyDescent="0.2">
      <c r="A20" s="41"/>
      <c r="B20" s="119" t="s">
        <v>98</v>
      </c>
      <c r="C20" s="52" t="s">
        <v>133</v>
      </c>
      <c r="D20" s="120">
        <v>5700</v>
      </c>
      <c r="E20" s="53"/>
      <c r="F20" s="53"/>
      <c r="G20" s="53"/>
      <c r="H20" s="53"/>
      <c r="I20" s="121">
        <v>3300</v>
      </c>
      <c r="J20" s="48">
        <f t="shared" si="6"/>
        <v>57.89473684210526</v>
      </c>
      <c r="K20" s="54"/>
      <c r="L20" s="50">
        <v>1600</v>
      </c>
      <c r="M20" s="51">
        <f t="shared" si="5"/>
        <v>200</v>
      </c>
    </row>
    <row r="21" spans="1:13" s="40" customFormat="1" ht="48" customHeight="1" x14ac:dyDescent="0.2">
      <c r="A21" s="41"/>
      <c r="B21" s="119" t="s">
        <v>103</v>
      </c>
      <c r="C21" s="52" t="s">
        <v>155</v>
      </c>
      <c r="D21" s="120">
        <v>24700</v>
      </c>
      <c r="E21" s="53"/>
      <c r="F21" s="53"/>
      <c r="G21" s="53"/>
      <c r="H21" s="53"/>
      <c r="I21" s="121">
        <v>12300</v>
      </c>
      <c r="J21" s="48">
        <f t="shared" si="6"/>
        <v>49.797570850202426</v>
      </c>
      <c r="K21" s="54"/>
      <c r="L21" s="50">
        <v>8200</v>
      </c>
      <c r="M21" s="51">
        <f t="shared" ref="M21:M54" si="7">L21/8</f>
        <v>1025</v>
      </c>
    </row>
    <row r="22" spans="1:13" s="37" customFormat="1" ht="69.75" customHeight="1" x14ac:dyDescent="0.5">
      <c r="A22" s="41"/>
      <c r="B22" s="119" t="s">
        <v>99</v>
      </c>
      <c r="C22" s="52" t="s">
        <v>136</v>
      </c>
      <c r="D22" s="120">
        <v>4018000</v>
      </c>
      <c r="E22" s="53"/>
      <c r="F22" s="53"/>
      <c r="G22" s="53"/>
      <c r="H22" s="53"/>
      <c r="I22" s="121">
        <v>2004100</v>
      </c>
      <c r="J22" s="48">
        <f t="shared" si="6"/>
        <v>49.878048780487802</v>
      </c>
      <c r="K22" s="54"/>
      <c r="L22" s="57">
        <v>705700</v>
      </c>
      <c r="M22" s="58">
        <f t="shared" si="7"/>
        <v>88212.5</v>
      </c>
    </row>
    <row r="23" spans="1:13" s="40" customFormat="1" ht="55.5" customHeight="1" x14ac:dyDescent="0.2">
      <c r="A23" s="41"/>
      <c r="B23" s="119" t="s">
        <v>100</v>
      </c>
      <c r="C23" s="52" t="s">
        <v>137</v>
      </c>
      <c r="D23" s="120">
        <v>17600</v>
      </c>
      <c r="E23" s="53"/>
      <c r="F23" s="53"/>
      <c r="G23" s="53"/>
      <c r="H23" s="53"/>
      <c r="I23" s="121">
        <v>0</v>
      </c>
      <c r="J23" s="48">
        <f t="shared" si="6"/>
        <v>0</v>
      </c>
      <c r="K23" s="54"/>
      <c r="L23" s="50">
        <v>5800</v>
      </c>
      <c r="M23" s="51">
        <f t="shared" si="7"/>
        <v>725</v>
      </c>
    </row>
    <row r="24" spans="1:13" s="40" customFormat="1" ht="54" customHeight="1" x14ac:dyDescent="0.2">
      <c r="A24" s="41"/>
      <c r="B24" s="119" t="s">
        <v>101</v>
      </c>
      <c r="C24" s="52" t="s">
        <v>138</v>
      </c>
      <c r="D24" s="120">
        <v>162200</v>
      </c>
      <c r="E24" s="53"/>
      <c r="F24" s="53"/>
      <c r="G24" s="53"/>
      <c r="H24" s="53"/>
      <c r="I24" s="121">
        <v>127700</v>
      </c>
      <c r="J24" s="48">
        <f t="shared" si="6"/>
        <v>78.729963008631316</v>
      </c>
      <c r="K24" s="56"/>
      <c r="L24" s="50">
        <v>39100</v>
      </c>
      <c r="M24" s="51">
        <f t="shared" si="7"/>
        <v>4887.5</v>
      </c>
    </row>
    <row r="25" spans="1:13" s="40" customFormat="1" ht="60" customHeight="1" x14ac:dyDescent="0.2">
      <c r="A25" s="41"/>
      <c r="B25" s="119" t="s">
        <v>121</v>
      </c>
      <c r="C25" s="52" t="s">
        <v>136</v>
      </c>
      <c r="D25" s="120">
        <v>60000</v>
      </c>
      <c r="E25" s="53"/>
      <c r="F25" s="53"/>
      <c r="G25" s="53"/>
      <c r="H25" s="53"/>
      <c r="I25" s="121">
        <v>60000</v>
      </c>
      <c r="J25" s="48">
        <f t="shared" si="6"/>
        <v>100</v>
      </c>
      <c r="K25" s="54"/>
      <c r="L25" s="50"/>
      <c r="M25" s="51"/>
    </row>
    <row r="26" spans="1:13" s="40" customFormat="1" ht="101.25" customHeight="1" x14ac:dyDescent="0.2">
      <c r="A26" s="41"/>
      <c r="B26" s="119" t="s">
        <v>122</v>
      </c>
      <c r="C26" s="52" t="s">
        <v>134</v>
      </c>
      <c r="D26" s="120">
        <v>15000</v>
      </c>
      <c r="E26" s="122"/>
      <c r="F26" s="122"/>
      <c r="G26" s="122"/>
      <c r="H26" s="122"/>
      <c r="I26" s="121">
        <v>0</v>
      </c>
      <c r="J26" s="48">
        <f t="shared" si="6"/>
        <v>0</v>
      </c>
      <c r="K26" s="54"/>
      <c r="L26" s="50"/>
      <c r="M26" s="51"/>
    </row>
    <row r="27" spans="1:13" s="40" customFormat="1" ht="90.75" customHeight="1" x14ac:dyDescent="0.2">
      <c r="A27" s="55"/>
      <c r="B27" s="119" t="s">
        <v>124</v>
      </c>
      <c r="C27" s="52" t="s">
        <v>140</v>
      </c>
      <c r="D27" s="59">
        <v>42500</v>
      </c>
      <c r="E27" s="53"/>
      <c r="F27" s="53"/>
      <c r="G27" s="53"/>
      <c r="H27" s="53"/>
      <c r="I27" s="138">
        <v>17000</v>
      </c>
      <c r="J27" s="48">
        <f t="shared" si="6"/>
        <v>40</v>
      </c>
      <c r="K27" s="54"/>
      <c r="L27" s="50">
        <v>36000</v>
      </c>
      <c r="M27" s="51">
        <f t="shared" ref="M27:M28" si="8">L27/8</f>
        <v>4500</v>
      </c>
    </row>
    <row r="28" spans="1:13" s="40" customFormat="1" ht="96.75" customHeight="1" x14ac:dyDescent="0.2">
      <c r="A28" s="41"/>
      <c r="B28" s="119" t="s">
        <v>125</v>
      </c>
      <c r="C28" s="52" t="s">
        <v>141</v>
      </c>
      <c r="D28" s="59">
        <v>8000</v>
      </c>
      <c r="E28" s="53"/>
      <c r="F28" s="53"/>
      <c r="G28" s="53"/>
      <c r="H28" s="53"/>
      <c r="I28" s="138">
        <v>8000</v>
      </c>
      <c r="J28" s="48">
        <f t="shared" si="6"/>
        <v>100</v>
      </c>
      <c r="K28" s="54"/>
      <c r="L28" s="50">
        <v>10000</v>
      </c>
      <c r="M28" s="51">
        <f t="shared" si="8"/>
        <v>1250</v>
      </c>
    </row>
    <row r="29" spans="1:13" s="40" customFormat="1" ht="94.5" customHeight="1" x14ac:dyDescent="0.2">
      <c r="A29" s="60"/>
      <c r="B29" s="119" t="s">
        <v>102</v>
      </c>
      <c r="C29" s="52" t="s">
        <v>139</v>
      </c>
      <c r="D29" s="59">
        <v>181700</v>
      </c>
      <c r="E29" s="122"/>
      <c r="F29" s="122"/>
      <c r="G29" s="122"/>
      <c r="H29" s="122"/>
      <c r="I29" s="140">
        <v>478573.71</v>
      </c>
      <c r="J29" s="141">
        <v>100</v>
      </c>
      <c r="K29" s="142" t="s">
        <v>168</v>
      </c>
      <c r="L29" s="50">
        <v>60700</v>
      </c>
      <c r="M29" s="51">
        <f t="shared" si="7"/>
        <v>7587.5</v>
      </c>
    </row>
    <row r="30" spans="1:13" s="102" customFormat="1" ht="47.25" customHeight="1" x14ac:dyDescent="0.2">
      <c r="A30" s="143">
        <v>2</v>
      </c>
      <c r="B30" s="132" t="s">
        <v>69</v>
      </c>
      <c r="C30" s="97" t="s">
        <v>164</v>
      </c>
      <c r="D30" s="103">
        <v>328500</v>
      </c>
      <c r="E30" s="104"/>
      <c r="F30" s="104"/>
      <c r="G30" s="104"/>
      <c r="H30" s="104"/>
      <c r="I30" s="105">
        <v>164300</v>
      </c>
      <c r="J30" s="106">
        <f t="shared" si="6"/>
        <v>50.015220700152206</v>
      </c>
      <c r="K30" s="107" t="s">
        <v>36</v>
      </c>
      <c r="L30" s="108">
        <v>50300</v>
      </c>
      <c r="M30" s="105">
        <f t="shared" si="7"/>
        <v>6287.5</v>
      </c>
    </row>
    <row r="31" spans="1:13" s="47" customFormat="1" ht="24" customHeight="1" x14ac:dyDescent="0.2">
      <c r="A31" s="144"/>
      <c r="B31" s="42" t="s">
        <v>104</v>
      </c>
      <c r="C31" s="43"/>
      <c r="D31" s="103">
        <v>328500</v>
      </c>
      <c r="E31" s="42"/>
      <c r="F31" s="42"/>
      <c r="G31" s="42"/>
      <c r="H31" s="42"/>
      <c r="I31" s="133">
        <v>164300</v>
      </c>
      <c r="J31" s="48">
        <f t="shared" si="6"/>
        <v>50.015220700152206</v>
      </c>
      <c r="K31" s="45"/>
      <c r="L31" s="46"/>
      <c r="M31" s="45"/>
    </row>
    <row r="32" spans="1:13" s="47" customFormat="1" ht="24" customHeight="1" x14ac:dyDescent="0.2">
      <c r="A32" s="144"/>
      <c r="B32" s="42" t="s">
        <v>90</v>
      </c>
      <c r="C32" s="43"/>
      <c r="D32" s="103">
        <v>328500</v>
      </c>
      <c r="E32" s="42"/>
      <c r="F32" s="42"/>
      <c r="G32" s="42"/>
      <c r="H32" s="42"/>
      <c r="I32" s="133">
        <v>164300</v>
      </c>
      <c r="J32" s="48">
        <f t="shared" si="6"/>
        <v>50.015220700152206</v>
      </c>
      <c r="K32" s="45"/>
      <c r="L32" s="46"/>
      <c r="M32" s="45"/>
    </row>
    <row r="33" spans="1:17" s="40" customFormat="1" ht="93.75" customHeight="1" x14ac:dyDescent="0.2">
      <c r="A33" s="145"/>
      <c r="B33" s="63" t="s">
        <v>91</v>
      </c>
      <c r="C33" s="64" t="s">
        <v>143</v>
      </c>
      <c r="D33" s="103">
        <v>328500</v>
      </c>
      <c r="E33" s="63"/>
      <c r="F33" s="63"/>
      <c r="G33" s="63"/>
      <c r="H33" s="63"/>
      <c r="I33" s="123">
        <v>164300</v>
      </c>
      <c r="J33" s="48">
        <f>I33*100/D33</f>
        <v>50.015220700152206</v>
      </c>
      <c r="K33" s="65"/>
      <c r="L33" s="38">
        <v>50300</v>
      </c>
      <c r="M33" s="39"/>
    </row>
    <row r="34" spans="1:17" s="102" customFormat="1" ht="44.25" customHeight="1" x14ac:dyDescent="0.2">
      <c r="A34" s="146">
        <v>3</v>
      </c>
      <c r="B34" s="132" t="s">
        <v>86</v>
      </c>
      <c r="C34" s="134" t="s">
        <v>165</v>
      </c>
      <c r="D34" s="109">
        <f>D35</f>
        <v>286810</v>
      </c>
      <c r="E34" s="109">
        <f t="shared" ref="E34:I34" si="9">E35</f>
        <v>0</v>
      </c>
      <c r="F34" s="109">
        <f t="shared" si="9"/>
        <v>0</v>
      </c>
      <c r="G34" s="109">
        <f t="shared" si="9"/>
        <v>0</v>
      </c>
      <c r="H34" s="109">
        <f t="shared" si="9"/>
        <v>0</v>
      </c>
      <c r="I34" s="109">
        <f t="shared" si="9"/>
        <v>211050</v>
      </c>
      <c r="J34" s="109">
        <f>J35</f>
        <v>73.585300373069273</v>
      </c>
      <c r="K34" s="110" t="s">
        <v>36</v>
      </c>
      <c r="L34" s="108"/>
      <c r="M34" s="105"/>
    </row>
    <row r="35" spans="1:17" s="37" customFormat="1" ht="18.95" customHeight="1" x14ac:dyDescent="0.5">
      <c r="A35" s="147"/>
      <c r="B35" s="67" t="s">
        <v>114</v>
      </c>
      <c r="C35" s="135"/>
      <c r="D35" s="136">
        <f>D36+D37+D38+D39+D40</f>
        <v>286810</v>
      </c>
      <c r="E35" s="136">
        <f t="shared" ref="E35:H35" si="10">E36+E37+E38+E39+E40</f>
        <v>0</v>
      </c>
      <c r="F35" s="136">
        <f t="shared" si="10"/>
        <v>0</v>
      </c>
      <c r="G35" s="136">
        <f t="shared" si="10"/>
        <v>0</v>
      </c>
      <c r="H35" s="136">
        <f t="shared" si="10"/>
        <v>0</v>
      </c>
      <c r="I35" s="136">
        <f>I36+I37+I38+I39+I40</f>
        <v>211050</v>
      </c>
      <c r="J35" s="48">
        <f t="shared" ref="J35:J40" si="11">I35*100/D35</f>
        <v>73.585300373069273</v>
      </c>
      <c r="K35" s="68"/>
      <c r="L35" s="57"/>
      <c r="M35" s="58"/>
    </row>
    <row r="36" spans="1:17" s="40" customFormat="1" ht="140.25" customHeight="1" x14ac:dyDescent="0.2">
      <c r="A36" s="147"/>
      <c r="B36" s="67" t="s">
        <v>126</v>
      </c>
      <c r="C36" s="52" t="s">
        <v>144</v>
      </c>
      <c r="D36" s="59">
        <v>7950</v>
      </c>
      <c r="E36" s="53"/>
      <c r="F36" s="53"/>
      <c r="G36" s="53"/>
      <c r="H36" s="53"/>
      <c r="I36" s="123">
        <v>7950</v>
      </c>
      <c r="J36" s="48">
        <f t="shared" si="11"/>
        <v>100</v>
      </c>
      <c r="K36" s="61"/>
      <c r="L36" s="50">
        <v>7200</v>
      </c>
      <c r="M36" s="51">
        <f t="shared" ref="M36:M49" si="12">L36/8</f>
        <v>900</v>
      </c>
    </row>
    <row r="37" spans="1:17" s="40" customFormat="1" ht="140.25" customHeight="1" x14ac:dyDescent="0.2">
      <c r="A37" s="147"/>
      <c r="B37" s="67" t="s">
        <v>127</v>
      </c>
      <c r="C37" s="130" t="s">
        <v>148</v>
      </c>
      <c r="D37" s="120">
        <v>3900</v>
      </c>
      <c r="E37" s="131"/>
      <c r="F37" s="131"/>
      <c r="G37" s="131"/>
      <c r="H37" s="131"/>
      <c r="I37" s="123">
        <v>15600</v>
      </c>
      <c r="J37" s="48">
        <f t="shared" si="11"/>
        <v>400</v>
      </c>
      <c r="K37" s="66"/>
      <c r="L37" s="50"/>
      <c r="M37" s="51"/>
    </row>
    <row r="38" spans="1:17" s="40" customFormat="1" ht="70.5" customHeight="1" x14ac:dyDescent="0.2">
      <c r="A38" s="147"/>
      <c r="B38" s="67" t="s">
        <v>128</v>
      </c>
      <c r="C38" s="52" t="s">
        <v>152</v>
      </c>
      <c r="D38" s="59">
        <v>218160</v>
      </c>
      <c r="E38" s="53"/>
      <c r="F38" s="53"/>
      <c r="G38" s="53"/>
      <c r="H38" s="53"/>
      <c r="I38" s="123">
        <v>154500</v>
      </c>
      <c r="J38" s="48">
        <f t="shared" si="11"/>
        <v>70.819581958195826</v>
      </c>
      <c r="K38" s="61"/>
      <c r="L38" s="50">
        <v>7000</v>
      </c>
      <c r="M38" s="51">
        <f t="shared" ref="M38" si="13">L38/8</f>
        <v>875</v>
      </c>
    </row>
    <row r="39" spans="1:17" s="40" customFormat="1" ht="70.5" customHeight="1" x14ac:dyDescent="0.2">
      <c r="A39" s="147"/>
      <c r="B39" s="67" t="s">
        <v>129</v>
      </c>
      <c r="C39" s="52" t="s">
        <v>153</v>
      </c>
      <c r="D39" s="59">
        <v>10000</v>
      </c>
      <c r="E39" s="53"/>
      <c r="F39" s="53"/>
      <c r="G39" s="53"/>
      <c r="H39" s="53"/>
      <c r="I39" s="123">
        <v>0</v>
      </c>
      <c r="J39" s="48">
        <f t="shared" si="11"/>
        <v>0</v>
      </c>
      <c r="K39" s="61"/>
      <c r="L39" s="50"/>
      <c r="M39" s="51"/>
    </row>
    <row r="40" spans="1:17" s="40" customFormat="1" ht="70.5" customHeight="1" x14ac:dyDescent="0.2">
      <c r="A40" s="148"/>
      <c r="B40" s="67" t="s">
        <v>130</v>
      </c>
      <c r="C40" s="52" t="s">
        <v>167</v>
      </c>
      <c r="D40" s="59">
        <v>46800</v>
      </c>
      <c r="E40" s="53"/>
      <c r="F40" s="53"/>
      <c r="G40" s="53"/>
      <c r="H40" s="53"/>
      <c r="I40" s="123">
        <v>33000</v>
      </c>
      <c r="J40" s="48">
        <f t="shared" si="11"/>
        <v>70.512820512820511</v>
      </c>
      <c r="K40" s="61"/>
      <c r="L40" s="50"/>
      <c r="M40" s="51"/>
    </row>
    <row r="41" spans="1:17" s="29" customFormat="1" ht="79.5" customHeight="1" x14ac:dyDescent="0.2">
      <c r="A41" s="154">
        <v>4</v>
      </c>
      <c r="B41" s="33" t="s">
        <v>107</v>
      </c>
      <c r="C41" s="125" t="s">
        <v>135</v>
      </c>
      <c r="D41" s="31">
        <v>2140</v>
      </c>
      <c r="E41" s="126"/>
      <c r="F41" s="126"/>
      <c r="G41" s="126"/>
      <c r="H41" s="126"/>
      <c r="I41" s="127">
        <f>I42</f>
        <v>2140</v>
      </c>
      <c r="J41" s="115">
        <f t="shared" si="6"/>
        <v>100</v>
      </c>
      <c r="K41" s="116" t="s">
        <v>36</v>
      </c>
      <c r="L41" s="27"/>
      <c r="M41" s="30"/>
      <c r="Q41" s="34"/>
    </row>
    <row r="42" spans="1:17" s="40" customFormat="1" ht="46.5" customHeight="1" x14ac:dyDescent="0.2">
      <c r="A42" s="147"/>
      <c r="B42" s="67" t="s">
        <v>108</v>
      </c>
      <c r="C42" s="52"/>
      <c r="D42" s="59">
        <v>2140</v>
      </c>
      <c r="E42" s="53"/>
      <c r="F42" s="53"/>
      <c r="G42" s="53"/>
      <c r="H42" s="53"/>
      <c r="I42" s="128">
        <f>I43</f>
        <v>2140</v>
      </c>
      <c r="J42" s="114">
        <f t="shared" si="6"/>
        <v>100</v>
      </c>
      <c r="K42" s="117"/>
      <c r="L42" s="50"/>
      <c r="M42" s="51"/>
      <c r="Q42" s="69"/>
    </row>
    <row r="43" spans="1:17" s="40" customFormat="1" ht="21.75" customHeight="1" x14ac:dyDescent="0.2">
      <c r="A43" s="147"/>
      <c r="B43" s="67" t="s">
        <v>109</v>
      </c>
      <c r="C43" s="52"/>
      <c r="D43" s="59">
        <v>2140</v>
      </c>
      <c r="E43" s="53"/>
      <c r="F43" s="53"/>
      <c r="G43" s="53"/>
      <c r="H43" s="53"/>
      <c r="I43" s="128">
        <f>I44</f>
        <v>2140</v>
      </c>
      <c r="J43" s="114">
        <f>I43*100/D43</f>
        <v>100</v>
      </c>
      <c r="K43" s="117"/>
      <c r="L43" s="50"/>
      <c r="M43" s="51"/>
      <c r="Q43" s="69"/>
    </row>
    <row r="44" spans="1:17" s="40" customFormat="1" ht="58.5" customHeight="1" x14ac:dyDescent="0.2">
      <c r="A44" s="148"/>
      <c r="B44" s="67" t="s">
        <v>110</v>
      </c>
      <c r="C44" s="52" t="s">
        <v>148</v>
      </c>
      <c r="D44" s="59">
        <v>2140</v>
      </c>
      <c r="E44" s="53"/>
      <c r="F44" s="53"/>
      <c r="G44" s="53"/>
      <c r="H44" s="53"/>
      <c r="I44" s="123">
        <v>2140</v>
      </c>
      <c r="J44" s="114">
        <f t="shared" si="6"/>
        <v>100</v>
      </c>
      <c r="K44" s="117"/>
      <c r="L44" s="50">
        <v>2140</v>
      </c>
      <c r="M44" s="51">
        <f t="shared" si="12"/>
        <v>267.5</v>
      </c>
      <c r="Q44" s="70"/>
    </row>
    <row r="45" spans="1:17" s="29" customFormat="1" ht="42.75" customHeight="1" x14ac:dyDescent="0.2">
      <c r="A45" s="154">
        <v>5</v>
      </c>
      <c r="B45" s="129" t="s">
        <v>86</v>
      </c>
      <c r="C45" s="28" t="s">
        <v>166</v>
      </c>
      <c r="D45" s="31">
        <f>D46</f>
        <v>263160</v>
      </c>
      <c r="E45" s="31">
        <f t="shared" ref="E45:I45" si="14">E46</f>
        <v>0</v>
      </c>
      <c r="F45" s="31">
        <f t="shared" si="14"/>
        <v>0</v>
      </c>
      <c r="G45" s="31">
        <f t="shared" si="14"/>
        <v>0</v>
      </c>
      <c r="H45" s="31">
        <f t="shared" si="14"/>
        <v>0</v>
      </c>
      <c r="I45" s="31">
        <f t="shared" si="14"/>
        <v>167399.15</v>
      </c>
      <c r="J45" s="31">
        <f>J46</f>
        <v>63.611168110655115</v>
      </c>
      <c r="K45" s="32" t="s">
        <v>36</v>
      </c>
      <c r="L45" s="27"/>
      <c r="M45" s="30">
        <f t="shared" ref="M45" si="15">L45/8</f>
        <v>0</v>
      </c>
      <c r="Q45" s="34"/>
    </row>
    <row r="46" spans="1:17" s="40" customFormat="1" ht="24.75" customHeight="1" x14ac:dyDescent="0.2">
      <c r="A46" s="147"/>
      <c r="B46" s="67" t="s">
        <v>114</v>
      </c>
      <c r="C46" s="52"/>
      <c r="D46" s="59">
        <f>D47</f>
        <v>263160</v>
      </c>
      <c r="E46" s="59">
        <f t="shared" ref="E46:I46" si="16">E47</f>
        <v>0</v>
      </c>
      <c r="F46" s="59">
        <f t="shared" si="16"/>
        <v>0</v>
      </c>
      <c r="G46" s="59">
        <f t="shared" si="16"/>
        <v>0</v>
      </c>
      <c r="H46" s="59">
        <f t="shared" si="16"/>
        <v>0</v>
      </c>
      <c r="I46" s="59">
        <f t="shared" si="16"/>
        <v>167399.15</v>
      </c>
      <c r="J46" s="59">
        <f>J47</f>
        <v>63.611168110655115</v>
      </c>
      <c r="K46" s="61"/>
      <c r="L46" s="50"/>
      <c r="M46" s="51"/>
      <c r="Q46" s="69"/>
    </row>
    <row r="47" spans="1:17" s="40" customFormat="1" ht="24.75" customHeight="1" x14ac:dyDescent="0.2">
      <c r="A47" s="147"/>
      <c r="B47" s="67" t="s">
        <v>90</v>
      </c>
      <c r="C47" s="52"/>
      <c r="D47" s="59">
        <f>D48+D49</f>
        <v>263160</v>
      </c>
      <c r="E47" s="59">
        <f t="shared" ref="E47:H47" si="17">E48+E49</f>
        <v>0</v>
      </c>
      <c r="F47" s="59">
        <f t="shared" si="17"/>
        <v>0</v>
      </c>
      <c r="G47" s="59">
        <f t="shared" si="17"/>
        <v>0</v>
      </c>
      <c r="H47" s="59">
        <f t="shared" si="17"/>
        <v>0</v>
      </c>
      <c r="I47" s="59">
        <f>I48+I49</f>
        <v>167399.15</v>
      </c>
      <c r="J47" s="48">
        <f>I47*100/D47</f>
        <v>63.611168110655115</v>
      </c>
      <c r="K47" s="61"/>
      <c r="L47" s="50"/>
      <c r="M47" s="51"/>
      <c r="Q47" s="69"/>
    </row>
    <row r="48" spans="1:17" s="40" customFormat="1" ht="42" customHeight="1" x14ac:dyDescent="0.2">
      <c r="A48" s="147"/>
      <c r="B48" s="67" t="s">
        <v>115</v>
      </c>
      <c r="C48" s="52" t="s">
        <v>148</v>
      </c>
      <c r="D48" s="59">
        <v>218160</v>
      </c>
      <c r="E48" s="53"/>
      <c r="F48" s="53"/>
      <c r="G48" s="53"/>
      <c r="H48" s="53"/>
      <c r="I48" s="123">
        <v>154500</v>
      </c>
      <c r="J48" s="48">
        <f>I48*100/D48</f>
        <v>70.819581958195826</v>
      </c>
      <c r="K48" s="61"/>
      <c r="L48" s="50"/>
      <c r="M48" s="51"/>
      <c r="Q48" s="69"/>
    </row>
    <row r="49" spans="1:18" s="40" customFormat="1" ht="42" customHeight="1" x14ac:dyDescent="0.2">
      <c r="A49" s="148"/>
      <c r="B49" s="67" t="s">
        <v>116</v>
      </c>
      <c r="C49" s="52" t="s">
        <v>149</v>
      </c>
      <c r="D49" s="59">
        <v>45000</v>
      </c>
      <c r="E49" s="53"/>
      <c r="F49" s="53"/>
      <c r="G49" s="53"/>
      <c r="H49" s="53"/>
      <c r="I49" s="123">
        <v>12899.15</v>
      </c>
      <c r="J49" s="48">
        <f>I49*100/D49</f>
        <v>28.664777777777779</v>
      </c>
      <c r="K49" s="61"/>
      <c r="L49" s="50">
        <v>139520</v>
      </c>
      <c r="M49" s="51">
        <f t="shared" si="12"/>
        <v>17440</v>
      </c>
      <c r="Q49" s="69"/>
    </row>
    <row r="50" spans="1:18" s="29" customFormat="1" ht="39" customHeight="1" x14ac:dyDescent="0.2">
      <c r="A50" s="154">
        <v>6</v>
      </c>
      <c r="B50" s="33" t="s">
        <v>107</v>
      </c>
      <c r="C50" s="28" t="s">
        <v>145</v>
      </c>
      <c r="D50" s="31">
        <f>D51</f>
        <v>70200</v>
      </c>
      <c r="E50" s="31">
        <f t="shared" ref="E50:H50" si="18">E51</f>
        <v>0</v>
      </c>
      <c r="F50" s="31">
        <f t="shared" si="18"/>
        <v>0</v>
      </c>
      <c r="G50" s="31">
        <f t="shared" si="18"/>
        <v>0</v>
      </c>
      <c r="H50" s="31">
        <f t="shared" si="18"/>
        <v>0</v>
      </c>
      <c r="I50" s="31">
        <f>I51</f>
        <v>70200</v>
      </c>
      <c r="J50" s="31">
        <f>J51</f>
        <v>100</v>
      </c>
      <c r="K50" s="32" t="s">
        <v>36</v>
      </c>
      <c r="L50" s="27"/>
      <c r="M50" s="30"/>
      <c r="Q50" s="34"/>
    </row>
    <row r="51" spans="1:18" s="40" customFormat="1" ht="39" customHeight="1" x14ac:dyDescent="0.2">
      <c r="A51" s="147"/>
      <c r="B51" s="67" t="s">
        <v>108</v>
      </c>
      <c r="C51" s="52"/>
      <c r="D51" s="59">
        <f>D52</f>
        <v>70200</v>
      </c>
      <c r="E51" s="59">
        <f t="shared" ref="E51:H51" si="19">E52</f>
        <v>0</v>
      </c>
      <c r="F51" s="59">
        <f t="shared" si="19"/>
        <v>0</v>
      </c>
      <c r="G51" s="59">
        <f t="shared" si="19"/>
        <v>0</v>
      </c>
      <c r="H51" s="59">
        <f t="shared" si="19"/>
        <v>0</v>
      </c>
      <c r="I51" s="59">
        <f>I52</f>
        <v>70200</v>
      </c>
      <c r="J51" s="59">
        <f>J52</f>
        <v>100</v>
      </c>
      <c r="K51" s="61"/>
      <c r="L51" s="50"/>
      <c r="M51" s="51"/>
      <c r="Q51" s="69"/>
    </row>
    <row r="52" spans="1:18" s="40" customFormat="1" ht="21.75" customHeight="1" x14ac:dyDescent="0.2">
      <c r="A52" s="147"/>
      <c r="B52" s="67" t="s">
        <v>109</v>
      </c>
      <c r="C52" s="52"/>
      <c r="D52" s="59">
        <f>D53</f>
        <v>70200</v>
      </c>
      <c r="E52" s="59">
        <f t="shared" ref="E52:H52" si="20">E53</f>
        <v>0</v>
      </c>
      <c r="F52" s="59">
        <f t="shared" si="20"/>
        <v>0</v>
      </c>
      <c r="G52" s="59">
        <f t="shared" si="20"/>
        <v>0</v>
      </c>
      <c r="H52" s="59">
        <f t="shared" si="20"/>
        <v>0</v>
      </c>
      <c r="I52" s="59">
        <f>I53</f>
        <v>70200</v>
      </c>
      <c r="J52" s="48">
        <f>I52*100/D52</f>
        <v>100</v>
      </c>
      <c r="K52" s="61"/>
      <c r="L52" s="50"/>
      <c r="M52" s="51"/>
      <c r="Q52" s="69"/>
    </row>
    <row r="53" spans="1:18" s="40" customFormat="1" ht="155.25" customHeight="1" x14ac:dyDescent="0.2">
      <c r="A53" s="148"/>
      <c r="B53" s="67" t="s">
        <v>147</v>
      </c>
      <c r="C53" s="52" t="s">
        <v>146</v>
      </c>
      <c r="D53" s="59">
        <v>70200</v>
      </c>
      <c r="E53" s="53"/>
      <c r="F53" s="53"/>
      <c r="G53" s="53"/>
      <c r="H53" s="53"/>
      <c r="I53" s="123">
        <v>70200</v>
      </c>
      <c r="J53" s="48">
        <f>I53*100/D53</f>
        <v>100</v>
      </c>
      <c r="K53" s="61"/>
      <c r="L53" s="50">
        <v>39000</v>
      </c>
      <c r="M53" s="51">
        <f t="shared" si="7"/>
        <v>4875</v>
      </c>
      <c r="Q53" s="71"/>
    </row>
    <row r="54" spans="1:18" s="102" customFormat="1" ht="38.25" customHeight="1" x14ac:dyDescent="0.2">
      <c r="A54" s="143">
        <v>7</v>
      </c>
      <c r="B54" s="111" t="s">
        <v>112</v>
      </c>
      <c r="C54" s="97" t="s">
        <v>151</v>
      </c>
      <c r="D54" s="103">
        <v>19000</v>
      </c>
      <c r="E54" s="104"/>
      <c r="F54" s="104"/>
      <c r="G54" s="104"/>
      <c r="H54" s="104"/>
      <c r="I54" s="124">
        <f>I55</f>
        <v>19000</v>
      </c>
      <c r="J54" s="106">
        <f t="shared" si="6"/>
        <v>100</v>
      </c>
      <c r="K54" s="107" t="s">
        <v>36</v>
      </c>
      <c r="L54" s="108">
        <v>38000</v>
      </c>
      <c r="M54" s="105">
        <f t="shared" si="7"/>
        <v>4750</v>
      </c>
      <c r="R54" s="112" t="s">
        <v>87</v>
      </c>
    </row>
    <row r="55" spans="1:18" s="47" customFormat="1" ht="24" customHeight="1" x14ac:dyDescent="0.2">
      <c r="A55" s="144"/>
      <c r="B55" s="42" t="s">
        <v>113</v>
      </c>
      <c r="C55" s="43"/>
      <c r="D55" s="62">
        <v>19000</v>
      </c>
      <c r="E55" s="42"/>
      <c r="F55" s="42"/>
      <c r="G55" s="42"/>
      <c r="H55" s="42"/>
      <c r="I55" s="62">
        <f>I56</f>
        <v>19000</v>
      </c>
      <c r="J55" s="48">
        <f t="shared" si="6"/>
        <v>100</v>
      </c>
      <c r="K55" s="45"/>
      <c r="L55" s="46"/>
      <c r="M55" s="45"/>
    </row>
    <row r="56" spans="1:18" s="47" customFormat="1" ht="24" customHeight="1" x14ac:dyDescent="0.2">
      <c r="A56" s="144"/>
      <c r="B56" s="42" t="s">
        <v>109</v>
      </c>
      <c r="C56" s="43"/>
      <c r="D56" s="62">
        <v>19000</v>
      </c>
      <c r="E56" s="42"/>
      <c r="F56" s="42"/>
      <c r="G56" s="42"/>
      <c r="H56" s="42"/>
      <c r="I56" s="62">
        <f>I57</f>
        <v>19000</v>
      </c>
      <c r="J56" s="48">
        <f>I56*100/D56</f>
        <v>100</v>
      </c>
      <c r="K56" s="45"/>
      <c r="L56" s="46"/>
      <c r="M56" s="45"/>
    </row>
    <row r="57" spans="1:18" s="40" customFormat="1" ht="75.75" customHeight="1" x14ac:dyDescent="0.2">
      <c r="A57" s="145"/>
      <c r="B57" s="64" t="s">
        <v>111</v>
      </c>
      <c r="C57" s="64" t="s">
        <v>150</v>
      </c>
      <c r="D57" s="50">
        <v>19000</v>
      </c>
      <c r="E57" s="63"/>
      <c r="F57" s="63"/>
      <c r="G57" s="63"/>
      <c r="H57" s="63"/>
      <c r="I57" s="123">
        <v>19000</v>
      </c>
      <c r="J57" s="48">
        <f>I57*100/D57</f>
        <v>100</v>
      </c>
      <c r="K57" s="65"/>
      <c r="L57" s="38">
        <v>38000</v>
      </c>
      <c r="M57" s="39"/>
    </row>
    <row r="58" spans="1:18" s="82" customFormat="1" ht="33.75" customHeight="1" x14ac:dyDescent="0.5">
      <c r="A58" s="149" t="s">
        <v>123</v>
      </c>
      <c r="B58" s="150"/>
      <c r="C58" s="151"/>
      <c r="D58" s="90">
        <f>D9+D30+D34+D41+D45+D50+D54</f>
        <v>8847310</v>
      </c>
      <c r="E58" s="90">
        <f t="shared" ref="E58:H58" si="21">E9+E30+E34+E41+E45+E50+E54</f>
        <v>0</v>
      </c>
      <c r="F58" s="90">
        <f t="shared" si="21"/>
        <v>0</v>
      </c>
      <c r="G58" s="90">
        <f t="shared" si="21"/>
        <v>0</v>
      </c>
      <c r="H58" s="90">
        <f t="shared" si="21"/>
        <v>0</v>
      </c>
      <c r="I58" s="90">
        <f>I9+I30+I34+I41+I4+I585+I50+I54</f>
        <v>4251367.62</v>
      </c>
      <c r="J58" s="91">
        <f>I58*100/D58</f>
        <v>48.05265803956231</v>
      </c>
      <c r="K58" s="92"/>
      <c r="L58" s="93"/>
      <c r="M58" s="94"/>
    </row>
    <row r="59" spans="1:18" ht="15.75" customHeight="1" x14ac:dyDescent="0.55000000000000004">
      <c r="A59" s="72"/>
      <c r="B59" s="72"/>
      <c r="C59" s="72"/>
      <c r="D59" s="72"/>
      <c r="E59" s="72"/>
      <c r="F59" s="72"/>
      <c r="G59" s="72"/>
      <c r="H59" s="72"/>
      <c r="I59" s="72"/>
      <c r="J59" s="73"/>
      <c r="K59" s="72"/>
    </row>
    <row r="60" spans="1:18" s="75" customFormat="1" ht="20.25" x14ac:dyDescent="0.3">
      <c r="C60" s="76" t="s">
        <v>117</v>
      </c>
      <c r="G60" s="152" t="s">
        <v>118</v>
      </c>
      <c r="H60" s="152"/>
      <c r="J60" s="77"/>
      <c r="K60" s="76"/>
    </row>
    <row r="61" spans="1:18" s="75" customFormat="1" ht="20.25" x14ac:dyDescent="0.3">
      <c r="J61" s="77"/>
      <c r="K61" s="76"/>
    </row>
    <row r="62" spans="1:18" s="75" customFormat="1" ht="23.25" x14ac:dyDescent="0.5">
      <c r="C62" s="75" t="s">
        <v>170</v>
      </c>
      <c r="D62" s="78" t="s">
        <v>119</v>
      </c>
      <c r="G62" s="153" t="s">
        <v>119</v>
      </c>
      <c r="H62" s="153"/>
      <c r="I62" s="75" t="s">
        <v>171</v>
      </c>
      <c r="J62" s="139" t="s">
        <v>162</v>
      </c>
      <c r="K62" s="76"/>
    </row>
    <row r="63" spans="1:18" s="75" customFormat="1" ht="20.25" x14ac:dyDescent="0.3">
      <c r="C63" s="76" t="s">
        <v>158</v>
      </c>
      <c r="I63" s="76" t="s">
        <v>160</v>
      </c>
      <c r="J63" s="79"/>
      <c r="K63" s="76"/>
    </row>
    <row r="64" spans="1:18" s="75" customFormat="1" ht="20.25" x14ac:dyDescent="0.3">
      <c r="C64" s="76" t="s">
        <v>157</v>
      </c>
      <c r="I64" s="76" t="s">
        <v>159</v>
      </c>
      <c r="J64" s="79"/>
      <c r="K64" s="76"/>
    </row>
    <row r="65" spans="9:9" ht="15.75" customHeight="1" x14ac:dyDescent="0.55000000000000004">
      <c r="I65" s="80"/>
    </row>
    <row r="66" spans="9:9" ht="15.75" customHeight="1" x14ac:dyDescent="0.55000000000000004">
      <c r="I66" s="80"/>
    </row>
    <row r="67" spans="9:9" ht="15.75" customHeight="1" x14ac:dyDescent="0.55000000000000004">
      <c r="I67" s="80"/>
    </row>
    <row r="68" spans="9:9" ht="15.75" customHeight="1" x14ac:dyDescent="0.55000000000000004">
      <c r="I68" s="80"/>
    </row>
    <row r="69" spans="9:9" ht="15.75" customHeight="1" x14ac:dyDescent="0.55000000000000004">
      <c r="I69" s="80"/>
    </row>
    <row r="70" spans="9:9" ht="15.75" customHeight="1" x14ac:dyDescent="0.55000000000000004">
      <c r="I70" s="80"/>
    </row>
    <row r="71" spans="9:9" ht="15.75" customHeight="1" x14ac:dyDescent="0.55000000000000004">
      <c r="I71" s="80"/>
    </row>
    <row r="72" spans="9:9" ht="15.75" customHeight="1" x14ac:dyDescent="0.55000000000000004">
      <c r="I72" s="80"/>
    </row>
    <row r="73" spans="9:9" ht="15.75" customHeight="1" x14ac:dyDescent="0.55000000000000004">
      <c r="I73" s="80"/>
    </row>
    <row r="74" spans="9:9" ht="15.75" customHeight="1" x14ac:dyDescent="0.55000000000000004">
      <c r="I74" s="80"/>
    </row>
    <row r="75" spans="9:9" ht="15.75" customHeight="1" x14ac:dyDescent="0.55000000000000004">
      <c r="I75" s="80"/>
    </row>
    <row r="76" spans="9:9" ht="15.75" customHeight="1" x14ac:dyDescent="0.55000000000000004">
      <c r="I76" s="80"/>
    </row>
    <row r="77" spans="9:9" ht="15.75" customHeight="1" x14ac:dyDescent="0.55000000000000004">
      <c r="I77" s="80"/>
    </row>
    <row r="78" spans="9:9" ht="15.75" customHeight="1" x14ac:dyDescent="0.55000000000000004">
      <c r="I78" s="80"/>
    </row>
    <row r="79" spans="9:9" ht="15.75" customHeight="1" x14ac:dyDescent="0.55000000000000004">
      <c r="I79" s="80"/>
    </row>
    <row r="80" spans="9:9" ht="15.75" customHeight="1" x14ac:dyDescent="0.55000000000000004">
      <c r="I80" s="80"/>
    </row>
    <row r="81" spans="9:9" ht="15.75" customHeight="1" x14ac:dyDescent="0.55000000000000004">
      <c r="I81" s="118"/>
    </row>
    <row r="82" spans="9:9" ht="15.75" customHeight="1" x14ac:dyDescent="0.55000000000000004">
      <c r="I82" s="118"/>
    </row>
    <row r="83" spans="9:9" ht="15.75" customHeight="1" x14ac:dyDescent="0.55000000000000004">
      <c r="I83" s="118"/>
    </row>
    <row r="84" spans="9:9" ht="15.75" customHeight="1" x14ac:dyDescent="0.55000000000000004">
      <c r="I84" s="118"/>
    </row>
    <row r="85" spans="9:9" ht="15.75" customHeight="1" x14ac:dyDescent="0.55000000000000004">
      <c r="I85" s="118"/>
    </row>
    <row r="86" spans="9:9" ht="15.75" customHeight="1" x14ac:dyDescent="0.55000000000000004">
      <c r="I86" s="118"/>
    </row>
    <row r="87" spans="9:9" ht="15.75" customHeight="1" x14ac:dyDescent="0.55000000000000004">
      <c r="I87" s="118"/>
    </row>
    <row r="88" spans="9:9" ht="15.75" customHeight="1" x14ac:dyDescent="0.55000000000000004">
      <c r="I88" s="118"/>
    </row>
    <row r="89" spans="9:9" ht="15.75" customHeight="1" x14ac:dyDescent="0.55000000000000004">
      <c r="I89" s="118"/>
    </row>
    <row r="90" spans="9:9" ht="15.75" customHeight="1" x14ac:dyDescent="0.55000000000000004">
      <c r="I90" s="118"/>
    </row>
    <row r="91" spans="9:9" ht="15.75" customHeight="1" x14ac:dyDescent="0.55000000000000004">
      <c r="I91" s="118"/>
    </row>
    <row r="92" spans="9:9" ht="15.75" customHeight="1" x14ac:dyDescent="0.55000000000000004">
      <c r="I92" s="118"/>
    </row>
    <row r="93" spans="9:9" ht="15.75" customHeight="1" x14ac:dyDescent="0.55000000000000004">
      <c r="I93" s="118"/>
    </row>
    <row r="94" spans="9:9" ht="15.75" customHeight="1" x14ac:dyDescent="0.55000000000000004">
      <c r="I94" s="118"/>
    </row>
    <row r="95" spans="9:9" ht="15.75" customHeight="1" x14ac:dyDescent="0.55000000000000004">
      <c r="I95" s="118"/>
    </row>
    <row r="96" spans="9:9" ht="15.75" customHeight="1" x14ac:dyDescent="0.55000000000000004">
      <c r="I96" s="118"/>
    </row>
    <row r="97" spans="9:9" ht="15.75" customHeight="1" x14ac:dyDescent="0.55000000000000004">
      <c r="I97" s="118"/>
    </row>
    <row r="98" spans="9:9" ht="15.75" customHeight="1" x14ac:dyDescent="0.55000000000000004">
      <c r="I98" s="118"/>
    </row>
    <row r="99" spans="9:9" ht="15.75" customHeight="1" x14ac:dyDescent="0.55000000000000004">
      <c r="I99" s="118"/>
    </row>
    <row r="100" spans="9:9" ht="15.75" customHeight="1" x14ac:dyDescent="0.55000000000000004">
      <c r="I100" s="118"/>
    </row>
    <row r="101" spans="9:9" ht="15.75" customHeight="1" x14ac:dyDescent="0.55000000000000004">
      <c r="I101" s="118"/>
    </row>
    <row r="102" spans="9:9" ht="15.75" customHeight="1" x14ac:dyDescent="0.55000000000000004">
      <c r="I102" s="118"/>
    </row>
    <row r="103" spans="9:9" ht="15.75" customHeight="1" x14ac:dyDescent="0.55000000000000004">
      <c r="I103" s="118"/>
    </row>
    <row r="104" spans="9:9" ht="15.75" customHeight="1" x14ac:dyDescent="0.55000000000000004">
      <c r="I104" s="118"/>
    </row>
    <row r="105" spans="9:9" ht="15.75" customHeight="1" x14ac:dyDescent="0.55000000000000004">
      <c r="I105" s="118"/>
    </row>
    <row r="106" spans="9:9" ht="15.75" customHeight="1" x14ac:dyDescent="0.55000000000000004">
      <c r="I106" s="118"/>
    </row>
    <row r="107" spans="9:9" ht="15.75" customHeight="1" x14ac:dyDescent="0.55000000000000004">
      <c r="I107" s="118"/>
    </row>
    <row r="108" spans="9:9" ht="15.75" customHeight="1" x14ac:dyDescent="0.55000000000000004">
      <c r="I108" s="118"/>
    </row>
    <row r="109" spans="9:9" ht="15.75" customHeight="1" x14ac:dyDescent="0.55000000000000004">
      <c r="I109" s="118"/>
    </row>
    <row r="110" spans="9:9" ht="15.75" customHeight="1" x14ac:dyDescent="0.55000000000000004">
      <c r="I110" s="118"/>
    </row>
    <row r="111" spans="9:9" ht="15.75" customHeight="1" x14ac:dyDescent="0.55000000000000004">
      <c r="I111" s="118"/>
    </row>
    <row r="112" spans="9:9" ht="15.75" customHeight="1" x14ac:dyDescent="0.55000000000000004">
      <c r="I112" s="118"/>
    </row>
    <row r="113" spans="9:9" ht="15.75" customHeight="1" x14ac:dyDescent="0.55000000000000004">
      <c r="I113" s="118"/>
    </row>
    <row r="114" spans="9:9" ht="15.75" customHeight="1" x14ac:dyDescent="0.55000000000000004">
      <c r="I114" s="118"/>
    </row>
    <row r="115" spans="9:9" ht="15.75" customHeight="1" x14ac:dyDescent="0.55000000000000004">
      <c r="I115" s="118"/>
    </row>
    <row r="116" spans="9:9" ht="15.75" customHeight="1" x14ac:dyDescent="0.55000000000000004">
      <c r="I116" s="118"/>
    </row>
    <row r="117" spans="9:9" ht="15.75" customHeight="1" x14ac:dyDescent="0.55000000000000004">
      <c r="I117" s="118"/>
    </row>
    <row r="118" spans="9:9" ht="15.75" customHeight="1" x14ac:dyDescent="0.55000000000000004">
      <c r="I118" s="118"/>
    </row>
    <row r="119" spans="9:9" ht="15.75" customHeight="1" x14ac:dyDescent="0.55000000000000004">
      <c r="I119" s="118"/>
    </row>
    <row r="120" spans="9:9" ht="15.75" customHeight="1" x14ac:dyDescent="0.55000000000000004">
      <c r="I120" s="118"/>
    </row>
    <row r="121" spans="9:9" ht="15.75" customHeight="1" x14ac:dyDescent="0.55000000000000004">
      <c r="I121" s="118"/>
    </row>
    <row r="122" spans="9:9" ht="15.75" customHeight="1" x14ac:dyDescent="0.55000000000000004">
      <c r="I122" s="118"/>
    </row>
    <row r="123" spans="9:9" ht="15.75" customHeight="1" x14ac:dyDescent="0.55000000000000004">
      <c r="I123" s="118"/>
    </row>
    <row r="124" spans="9:9" ht="15.75" customHeight="1" x14ac:dyDescent="0.55000000000000004">
      <c r="I124" s="118"/>
    </row>
    <row r="125" spans="9:9" ht="15.75" customHeight="1" x14ac:dyDescent="0.55000000000000004">
      <c r="I125" s="118"/>
    </row>
    <row r="126" spans="9:9" ht="15.75" customHeight="1" x14ac:dyDescent="0.55000000000000004">
      <c r="I126" s="118"/>
    </row>
    <row r="127" spans="9:9" ht="15.75" customHeight="1" x14ac:dyDescent="0.55000000000000004">
      <c r="I127" s="118"/>
    </row>
    <row r="128" spans="9:9" ht="15.75" customHeight="1" x14ac:dyDescent="0.55000000000000004">
      <c r="I128" s="118"/>
    </row>
    <row r="129" spans="9:9" ht="15.75" customHeight="1" x14ac:dyDescent="0.55000000000000004">
      <c r="I129" s="118"/>
    </row>
    <row r="130" spans="9:9" ht="15.75" customHeight="1" x14ac:dyDescent="0.55000000000000004">
      <c r="I130" s="118"/>
    </row>
    <row r="131" spans="9:9" ht="15.75" customHeight="1" x14ac:dyDescent="0.55000000000000004">
      <c r="I131" s="118"/>
    </row>
    <row r="132" spans="9:9" ht="15.75" customHeight="1" x14ac:dyDescent="0.55000000000000004">
      <c r="I132" s="118"/>
    </row>
    <row r="133" spans="9:9" ht="15.75" customHeight="1" x14ac:dyDescent="0.55000000000000004">
      <c r="I133" s="118"/>
    </row>
    <row r="134" spans="9:9" ht="15.75" customHeight="1" x14ac:dyDescent="0.55000000000000004">
      <c r="I134" s="118"/>
    </row>
    <row r="135" spans="9:9" ht="15.75" customHeight="1" x14ac:dyDescent="0.55000000000000004">
      <c r="I135" s="118"/>
    </row>
    <row r="136" spans="9:9" ht="15.75" customHeight="1" x14ac:dyDescent="0.55000000000000004">
      <c r="I136" s="118"/>
    </row>
    <row r="137" spans="9:9" ht="15.75" customHeight="1" x14ac:dyDescent="0.55000000000000004">
      <c r="I137" s="118"/>
    </row>
    <row r="138" spans="9:9" ht="15.75" customHeight="1" x14ac:dyDescent="0.55000000000000004">
      <c r="I138" s="118"/>
    </row>
    <row r="139" spans="9:9" ht="15.75" customHeight="1" x14ac:dyDescent="0.55000000000000004">
      <c r="I139" s="118"/>
    </row>
    <row r="140" spans="9:9" ht="15.75" customHeight="1" x14ac:dyDescent="0.55000000000000004">
      <c r="I140" s="118"/>
    </row>
    <row r="141" spans="9:9" ht="15.75" customHeight="1" x14ac:dyDescent="0.55000000000000004">
      <c r="I141" s="118"/>
    </row>
    <row r="142" spans="9:9" ht="15.75" customHeight="1" x14ac:dyDescent="0.55000000000000004">
      <c r="I142" s="118"/>
    </row>
    <row r="143" spans="9:9" ht="15.75" customHeight="1" x14ac:dyDescent="0.55000000000000004">
      <c r="I143" s="118"/>
    </row>
    <row r="144" spans="9:9" ht="15.75" customHeight="1" x14ac:dyDescent="0.55000000000000004">
      <c r="I144" s="118"/>
    </row>
    <row r="145" spans="9:9" ht="15.75" customHeight="1" x14ac:dyDescent="0.55000000000000004">
      <c r="I145" s="118"/>
    </row>
    <row r="146" spans="9:9" ht="15.75" customHeight="1" x14ac:dyDescent="0.55000000000000004">
      <c r="I146" s="118"/>
    </row>
    <row r="147" spans="9:9" ht="15.75" customHeight="1" x14ac:dyDescent="0.55000000000000004">
      <c r="I147" s="118"/>
    </row>
    <row r="148" spans="9:9" ht="15.75" customHeight="1" x14ac:dyDescent="0.55000000000000004">
      <c r="I148" s="118"/>
    </row>
    <row r="149" spans="9:9" ht="15.75" customHeight="1" x14ac:dyDescent="0.55000000000000004">
      <c r="I149" s="118"/>
    </row>
    <row r="150" spans="9:9" ht="15.75" customHeight="1" x14ac:dyDescent="0.55000000000000004">
      <c r="I150" s="118"/>
    </row>
    <row r="151" spans="9:9" ht="15.75" customHeight="1" x14ac:dyDescent="0.55000000000000004">
      <c r="I151" s="118"/>
    </row>
    <row r="152" spans="9:9" ht="15.75" customHeight="1" x14ac:dyDescent="0.55000000000000004">
      <c r="I152" s="118"/>
    </row>
    <row r="153" spans="9:9" ht="15.75" customHeight="1" x14ac:dyDescent="0.55000000000000004">
      <c r="I153" s="118"/>
    </row>
    <row r="154" spans="9:9" ht="15.75" customHeight="1" x14ac:dyDescent="0.55000000000000004">
      <c r="I154" s="118"/>
    </row>
    <row r="155" spans="9:9" ht="15.75" customHeight="1" x14ac:dyDescent="0.55000000000000004">
      <c r="I155" s="118"/>
    </row>
    <row r="156" spans="9:9" ht="15.75" customHeight="1" x14ac:dyDescent="0.55000000000000004">
      <c r="I156" s="118"/>
    </row>
    <row r="157" spans="9:9" ht="15.75" customHeight="1" x14ac:dyDescent="0.55000000000000004">
      <c r="I157" s="118"/>
    </row>
    <row r="158" spans="9:9" ht="15.75" customHeight="1" x14ac:dyDescent="0.55000000000000004">
      <c r="I158" s="118"/>
    </row>
    <row r="159" spans="9:9" ht="15.75" customHeight="1" x14ac:dyDescent="0.55000000000000004">
      <c r="I159" s="118"/>
    </row>
    <row r="160" spans="9:9" ht="15.75" customHeight="1" x14ac:dyDescent="0.55000000000000004">
      <c r="I160" s="118"/>
    </row>
    <row r="161" spans="9:9" ht="15.75" customHeight="1" x14ac:dyDescent="0.55000000000000004">
      <c r="I161" s="118"/>
    </row>
    <row r="162" spans="9:9" ht="15.75" customHeight="1" x14ac:dyDescent="0.55000000000000004">
      <c r="I162" s="118"/>
    </row>
    <row r="163" spans="9:9" ht="15.75" customHeight="1" x14ac:dyDescent="0.55000000000000004">
      <c r="I163" s="118"/>
    </row>
    <row r="164" spans="9:9" ht="15.75" customHeight="1" x14ac:dyDescent="0.55000000000000004">
      <c r="I164" s="118"/>
    </row>
    <row r="165" spans="9:9" ht="15.75" customHeight="1" x14ac:dyDescent="0.55000000000000004">
      <c r="I165" s="118"/>
    </row>
    <row r="166" spans="9:9" ht="15.75" customHeight="1" x14ac:dyDescent="0.55000000000000004">
      <c r="I166" s="118"/>
    </row>
    <row r="167" spans="9:9" ht="15.75" customHeight="1" x14ac:dyDescent="0.55000000000000004">
      <c r="I167" s="118"/>
    </row>
    <row r="168" spans="9:9" ht="15.75" customHeight="1" x14ac:dyDescent="0.55000000000000004">
      <c r="I168" s="118"/>
    </row>
    <row r="169" spans="9:9" ht="15.75" customHeight="1" x14ac:dyDescent="0.55000000000000004">
      <c r="I169" s="118"/>
    </row>
    <row r="170" spans="9:9" ht="15.75" customHeight="1" x14ac:dyDescent="0.55000000000000004">
      <c r="I170" s="118"/>
    </row>
    <row r="171" spans="9:9" ht="15.75" customHeight="1" x14ac:dyDescent="0.55000000000000004">
      <c r="I171" s="118"/>
    </row>
    <row r="172" spans="9:9" ht="15.75" customHeight="1" x14ac:dyDescent="0.55000000000000004">
      <c r="I172" s="118"/>
    </row>
    <row r="173" spans="9:9" ht="15.75" customHeight="1" x14ac:dyDescent="0.55000000000000004">
      <c r="I173" s="118"/>
    </row>
    <row r="174" spans="9:9" ht="15.75" customHeight="1" x14ac:dyDescent="0.55000000000000004">
      <c r="I174" s="118"/>
    </row>
    <row r="175" spans="9:9" ht="15.75" customHeight="1" x14ac:dyDescent="0.55000000000000004">
      <c r="I175" s="118"/>
    </row>
    <row r="176" spans="9:9" ht="15.75" customHeight="1" x14ac:dyDescent="0.55000000000000004">
      <c r="I176" s="118"/>
    </row>
    <row r="177" spans="9:9" ht="15.75" customHeight="1" x14ac:dyDescent="0.55000000000000004">
      <c r="I177" s="118"/>
    </row>
    <row r="178" spans="9:9" ht="15.75" customHeight="1" x14ac:dyDescent="0.55000000000000004">
      <c r="I178" s="118"/>
    </row>
    <row r="179" spans="9:9" ht="15.75" customHeight="1" x14ac:dyDescent="0.55000000000000004">
      <c r="I179" s="118"/>
    </row>
    <row r="180" spans="9:9" ht="15.75" customHeight="1" x14ac:dyDescent="0.55000000000000004">
      <c r="I180" s="118"/>
    </row>
    <row r="181" spans="9:9" ht="15.75" customHeight="1" x14ac:dyDescent="0.55000000000000004">
      <c r="I181" s="118"/>
    </row>
    <row r="182" spans="9:9" ht="15.75" customHeight="1" x14ac:dyDescent="0.55000000000000004">
      <c r="I182" s="118"/>
    </row>
    <row r="183" spans="9:9" ht="15.75" customHeight="1" x14ac:dyDescent="0.55000000000000004">
      <c r="I183" s="118"/>
    </row>
    <row r="184" spans="9:9" ht="15.75" customHeight="1" x14ac:dyDescent="0.55000000000000004">
      <c r="I184" s="118"/>
    </row>
    <row r="185" spans="9:9" ht="15.75" customHeight="1" x14ac:dyDescent="0.55000000000000004">
      <c r="I185" s="118"/>
    </row>
    <row r="186" spans="9:9" ht="15.75" customHeight="1" x14ac:dyDescent="0.55000000000000004">
      <c r="I186" s="118"/>
    </row>
    <row r="187" spans="9:9" ht="15.75" customHeight="1" x14ac:dyDescent="0.55000000000000004">
      <c r="I187" s="118"/>
    </row>
    <row r="188" spans="9:9" ht="15.75" customHeight="1" x14ac:dyDescent="0.55000000000000004">
      <c r="I188" s="118"/>
    </row>
    <row r="189" spans="9:9" ht="15.75" customHeight="1" x14ac:dyDescent="0.55000000000000004">
      <c r="I189" s="118"/>
    </row>
    <row r="190" spans="9:9" ht="15.75" customHeight="1" x14ac:dyDescent="0.55000000000000004">
      <c r="I190" s="118"/>
    </row>
    <row r="191" spans="9:9" ht="15.75" customHeight="1" x14ac:dyDescent="0.55000000000000004">
      <c r="I191" s="118"/>
    </row>
    <row r="192" spans="9:9" ht="15.75" customHeight="1" x14ac:dyDescent="0.55000000000000004">
      <c r="I192" s="118"/>
    </row>
    <row r="193" spans="9:9" ht="15.75" customHeight="1" x14ac:dyDescent="0.55000000000000004">
      <c r="I193" s="118"/>
    </row>
    <row r="194" spans="9:9" ht="15.75" customHeight="1" x14ac:dyDescent="0.55000000000000004">
      <c r="I194" s="118"/>
    </row>
    <row r="195" spans="9:9" ht="15.75" customHeight="1" x14ac:dyDescent="0.55000000000000004">
      <c r="I195" s="118"/>
    </row>
    <row r="196" spans="9:9" ht="15.75" customHeight="1" x14ac:dyDescent="0.55000000000000004">
      <c r="I196" s="118"/>
    </row>
    <row r="197" spans="9:9" ht="15.75" customHeight="1" x14ac:dyDescent="0.55000000000000004">
      <c r="I197" s="118"/>
    </row>
    <row r="198" spans="9:9" ht="15.75" customHeight="1" x14ac:dyDescent="0.55000000000000004">
      <c r="I198" s="118"/>
    </row>
    <row r="199" spans="9:9" ht="15.75" customHeight="1" x14ac:dyDescent="0.55000000000000004">
      <c r="I199" s="118"/>
    </row>
    <row r="200" spans="9:9" ht="15.75" customHeight="1" x14ac:dyDescent="0.55000000000000004">
      <c r="I200" s="118"/>
    </row>
    <row r="201" spans="9:9" ht="15.75" customHeight="1" x14ac:dyDescent="0.55000000000000004">
      <c r="I201" s="118"/>
    </row>
    <row r="202" spans="9:9" ht="15.75" customHeight="1" x14ac:dyDescent="0.55000000000000004">
      <c r="I202" s="118"/>
    </row>
    <row r="203" spans="9:9" ht="15.75" customHeight="1" x14ac:dyDescent="0.55000000000000004">
      <c r="I203" s="118"/>
    </row>
    <row r="204" spans="9:9" ht="15.75" customHeight="1" x14ac:dyDescent="0.55000000000000004">
      <c r="I204" s="118"/>
    </row>
    <row r="205" spans="9:9" ht="15.75" customHeight="1" x14ac:dyDescent="0.55000000000000004">
      <c r="I205" s="118"/>
    </row>
    <row r="206" spans="9:9" ht="15.75" customHeight="1" x14ac:dyDescent="0.55000000000000004">
      <c r="I206" s="118"/>
    </row>
    <row r="207" spans="9:9" ht="15.75" customHeight="1" x14ac:dyDescent="0.55000000000000004">
      <c r="I207" s="118"/>
    </row>
    <row r="208" spans="9:9" ht="15.75" customHeight="1" x14ac:dyDescent="0.55000000000000004">
      <c r="I208" s="118"/>
    </row>
    <row r="209" spans="9:9" ht="15.75" customHeight="1" x14ac:dyDescent="0.55000000000000004">
      <c r="I209" s="118"/>
    </row>
    <row r="210" spans="9:9" ht="15.75" customHeight="1" x14ac:dyDescent="0.55000000000000004">
      <c r="I210" s="118"/>
    </row>
    <row r="211" spans="9:9" ht="15.75" customHeight="1" x14ac:dyDescent="0.55000000000000004">
      <c r="I211" s="118"/>
    </row>
    <row r="212" spans="9:9" ht="15.75" customHeight="1" x14ac:dyDescent="0.55000000000000004">
      <c r="I212" s="118"/>
    </row>
    <row r="213" spans="9:9" ht="15.75" customHeight="1" x14ac:dyDescent="0.55000000000000004">
      <c r="I213" s="118"/>
    </row>
    <row r="214" spans="9:9" ht="15.75" customHeight="1" x14ac:dyDescent="0.55000000000000004">
      <c r="I214" s="118"/>
    </row>
    <row r="215" spans="9:9" ht="15.75" customHeight="1" x14ac:dyDescent="0.55000000000000004">
      <c r="I215" s="118"/>
    </row>
    <row r="216" spans="9:9" ht="15.75" customHeight="1" x14ac:dyDescent="0.55000000000000004">
      <c r="I216" s="118"/>
    </row>
    <row r="217" spans="9:9" ht="15.75" customHeight="1" x14ac:dyDescent="0.55000000000000004">
      <c r="I217" s="118"/>
    </row>
    <row r="218" spans="9:9" ht="15.75" customHeight="1" x14ac:dyDescent="0.55000000000000004">
      <c r="I218" s="118"/>
    </row>
    <row r="219" spans="9:9" ht="15.75" customHeight="1" x14ac:dyDescent="0.55000000000000004">
      <c r="I219" s="118"/>
    </row>
    <row r="220" spans="9:9" ht="15.75" customHeight="1" x14ac:dyDescent="0.55000000000000004">
      <c r="I220" s="118"/>
    </row>
    <row r="221" spans="9:9" ht="15.75" customHeight="1" x14ac:dyDescent="0.55000000000000004">
      <c r="I221" s="118"/>
    </row>
    <row r="222" spans="9:9" ht="15.75" customHeight="1" x14ac:dyDescent="0.55000000000000004">
      <c r="I222" s="118"/>
    </row>
    <row r="223" spans="9:9" ht="15.75" customHeight="1" x14ac:dyDescent="0.55000000000000004">
      <c r="I223" s="118"/>
    </row>
    <row r="224" spans="9:9" ht="15.75" customHeight="1" x14ac:dyDescent="0.55000000000000004">
      <c r="I224" s="118"/>
    </row>
    <row r="225" spans="9:9" ht="15.75" customHeight="1" x14ac:dyDescent="0.55000000000000004">
      <c r="I225" s="118"/>
    </row>
    <row r="226" spans="9:9" ht="15.75" customHeight="1" x14ac:dyDescent="0.55000000000000004">
      <c r="I226" s="118"/>
    </row>
    <row r="227" spans="9:9" ht="15.75" customHeight="1" x14ac:dyDescent="0.55000000000000004">
      <c r="I227" s="118"/>
    </row>
    <row r="228" spans="9:9" ht="15.75" customHeight="1" x14ac:dyDescent="0.55000000000000004">
      <c r="I228" s="118"/>
    </row>
    <row r="229" spans="9:9" ht="15.75" customHeight="1" x14ac:dyDescent="0.55000000000000004">
      <c r="I229" s="118"/>
    </row>
    <row r="230" spans="9:9" ht="15.75" customHeight="1" x14ac:dyDescent="0.55000000000000004">
      <c r="I230" s="118"/>
    </row>
    <row r="231" spans="9:9" ht="15.75" customHeight="1" x14ac:dyDescent="0.55000000000000004">
      <c r="I231" s="118"/>
    </row>
    <row r="232" spans="9:9" ht="15.75" customHeight="1" x14ac:dyDescent="0.55000000000000004">
      <c r="I232" s="118"/>
    </row>
    <row r="233" spans="9:9" ht="15.75" customHeight="1" x14ac:dyDescent="0.55000000000000004">
      <c r="I233" s="118"/>
    </row>
    <row r="234" spans="9:9" ht="15.75" customHeight="1" x14ac:dyDescent="0.55000000000000004">
      <c r="I234" s="118"/>
    </row>
    <row r="235" spans="9:9" ht="15.75" customHeight="1" x14ac:dyDescent="0.55000000000000004">
      <c r="I235" s="118"/>
    </row>
    <row r="236" spans="9:9" ht="15.75" customHeight="1" x14ac:dyDescent="0.55000000000000004">
      <c r="I236" s="118"/>
    </row>
    <row r="237" spans="9:9" ht="15.75" customHeight="1" x14ac:dyDescent="0.55000000000000004">
      <c r="I237" s="118"/>
    </row>
    <row r="238" spans="9:9" ht="15.75" customHeight="1" x14ac:dyDescent="0.55000000000000004">
      <c r="I238" s="118"/>
    </row>
    <row r="239" spans="9:9" ht="15.75" customHeight="1" x14ac:dyDescent="0.55000000000000004">
      <c r="I239" s="118"/>
    </row>
    <row r="240" spans="9:9" ht="15.75" customHeight="1" x14ac:dyDescent="0.55000000000000004">
      <c r="I240" s="118"/>
    </row>
    <row r="241" spans="9:9" ht="15.75" customHeight="1" x14ac:dyDescent="0.55000000000000004">
      <c r="I241" s="118"/>
    </row>
    <row r="242" spans="9:9" ht="15.75" customHeight="1" x14ac:dyDescent="0.55000000000000004">
      <c r="I242" s="118"/>
    </row>
    <row r="243" spans="9:9" ht="15.75" customHeight="1" x14ac:dyDescent="0.55000000000000004">
      <c r="I243" s="118"/>
    </row>
    <row r="244" spans="9:9" ht="15.75" customHeight="1" x14ac:dyDescent="0.55000000000000004">
      <c r="I244" s="118"/>
    </row>
    <row r="245" spans="9:9" ht="15.75" customHeight="1" x14ac:dyDescent="0.55000000000000004">
      <c r="I245" s="118"/>
    </row>
    <row r="246" spans="9:9" ht="15.75" customHeight="1" x14ac:dyDescent="0.55000000000000004">
      <c r="I246" s="118"/>
    </row>
    <row r="247" spans="9:9" ht="15.75" customHeight="1" x14ac:dyDescent="0.55000000000000004">
      <c r="I247" s="118"/>
    </row>
    <row r="248" spans="9:9" ht="15.75" customHeight="1" x14ac:dyDescent="0.55000000000000004">
      <c r="I248" s="118"/>
    </row>
    <row r="249" spans="9:9" ht="15.75" customHeight="1" x14ac:dyDescent="0.55000000000000004">
      <c r="I249" s="118"/>
    </row>
    <row r="250" spans="9:9" ht="15.75" customHeight="1" x14ac:dyDescent="0.55000000000000004">
      <c r="I250" s="118"/>
    </row>
    <row r="251" spans="9:9" ht="15.75" customHeight="1" x14ac:dyDescent="0.55000000000000004">
      <c r="I251" s="118"/>
    </row>
    <row r="252" spans="9:9" ht="15.75" customHeight="1" x14ac:dyDescent="0.55000000000000004">
      <c r="I252" s="118"/>
    </row>
    <row r="253" spans="9:9" ht="15.75" customHeight="1" x14ac:dyDescent="0.55000000000000004">
      <c r="I253" s="118"/>
    </row>
    <row r="254" spans="9:9" ht="15.75" customHeight="1" x14ac:dyDescent="0.55000000000000004">
      <c r="I254" s="118"/>
    </row>
    <row r="255" spans="9:9" ht="15.75" customHeight="1" x14ac:dyDescent="0.55000000000000004">
      <c r="I255" s="118"/>
    </row>
    <row r="256" spans="9:9" ht="15.75" customHeight="1" x14ac:dyDescent="0.55000000000000004">
      <c r="I256" s="118"/>
    </row>
    <row r="257" spans="9:9" ht="15.75" customHeight="1" x14ac:dyDescent="0.55000000000000004">
      <c r="I257" s="118"/>
    </row>
    <row r="258" spans="9:9" ht="15.75" customHeight="1" x14ac:dyDescent="0.55000000000000004">
      <c r="I258" s="118"/>
    </row>
    <row r="259" spans="9:9" ht="15.75" customHeight="1" x14ac:dyDescent="0.55000000000000004">
      <c r="I259" s="118"/>
    </row>
    <row r="260" spans="9:9" ht="15.75" customHeight="1" x14ac:dyDescent="0.55000000000000004">
      <c r="I260" s="118"/>
    </row>
    <row r="261" spans="9:9" ht="15.75" customHeight="1" x14ac:dyDescent="0.55000000000000004">
      <c r="I261" s="118"/>
    </row>
    <row r="262" spans="9:9" ht="15.75" customHeight="1" x14ac:dyDescent="0.55000000000000004">
      <c r="I262" s="118"/>
    </row>
    <row r="263" spans="9:9" ht="15.75" customHeight="1" x14ac:dyDescent="0.55000000000000004">
      <c r="I263" s="118"/>
    </row>
    <row r="264" spans="9:9" ht="15.75" customHeight="1" x14ac:dyDescent="0.55000000000000004">
      <c r="I264" s="118"/>
    </row>
    <row r="265" spans="9:9" ht="15.75" customHeight="1" x14ac:dyDescent="0.55000000000000004">
      <c r="I265" s="118"/>
    </row>
    <row r="266" spans="9:9" ht="15.75" customHeight="1" x14ac:dyDescent="0.55000000000000004">
      <c r="I266" s="118"/>
    </row>
    <row r="267" spans="9:9" ht="15.75" customHeight="1" x14ac:dyDescent="0.55000000000000004">
      <c r="I267" s="118"/>
    </row>
    <row r="268" spans="9:9" ht="15.75" customHeight="1" x14ac:dyDescent="0.55000000000000004">
      <c r="I268" s="118"/>
    </row>
    <row r="269" spans="9:9" ht="15.75" customHeight="1" x14ac:dyDescent="0.55000000000000004">
      <c r="I269" s="118"/>
    </row>
    <row r="270" spans="9:9" ht="15.75" customHeight="1" x14ac:dyDescent="0.55000000000000004">
      <c r="I270" s="118"/>
    </row>
    <row r="271" spans="9:9" ht="15.75" customHeight="1" x14ac:dyDescent="0.55000000000000004">
      <c r="I271" s="118"/>
    </row>
    <row r="272" spans="9:9" ht="15.75" customHeight="1" x14ac:dyDescent="0.55000000000000004">
      <c r="I272" s="118"/>
    </row>
    <row r="273" spans="9:9" ht="15.75" customHeight="1" x14ac:dyDescent="0.55000000000000004">
      <c r="I273" s="118"/>
    </row>
    <row r="274" spans="9:9" ht="15.75" customHeight="1" x14ac:dyDescent="0.55000000000000004">
      <c r="I274" s="118"/>
    </row>
    <row r="275" spans="9:9" ht="15.75" customHeight="1" x14ac:dyDescent="0.55000000000000004">
      <c r="I275" s="118"/>
    </row>
    <row r="276" spans="9:9" ht="15.75" customHeight="1" x14ac:dyDescent="0.55000000000000004">
      <c r="I276" s="118"/>
    </row>
    <row r="277" spans="9:9" ht="15.75" customHeight="1" x14ac:dyDescent="0.55000000000000004">
      <c r="I277" s="118"/>
    </row>
    <row r="278" spans="9:9" ht="15.75" customHeight="1" x14ac:dyDescent="0.55000000000000004">
      <c r="I278" s="118"/>
    </row>
    <row r="279" spans="9:9" ht="15.75" customHeight="1" x14ac:dyDescent="0.55000000000000004">
      <c r="I279" s="118"/>
    </row>
    <row r="280" spans="9:9" ht="15.75" customHeight="1" x14ac:dyDescent="0.55000000000000004">
      <c r="I280" s="118"/>
    </row>
    <row r="281" spans="9:9" ht="15.75" customHeight="1" x14ac:dyDescent="0.55000000000000004">
      <c r="I281" s="118"/>
    </row>
    <row r="282" spans="9:9" ht="15.75" customHeight="1" x14ac:dyDescent="0.55000000000000004">
      <c r="I282" s="118"/>
    </row>
    <row r="283" spans="9:9" ht="15.75" customHeight="1" x14ac:dyDescent="0.55000000000000004">
      <c r="I283" s="118"/>
    </row>
    <row r="284" spans="9:9" ht="15.75" customHeight="1" x14ac:dyDescent="0.55000000000000004">
      <c r="I284" s="118"/>
    </row>
    <row r="285" spans="9:9" ht="15.75" customHeight="1" x14ac:dyDescent="0.55000000000000004">
      <c r="I285" s="118"/>
    </row>
    <row r="286" spans="9:9" ht="15.75" customHeight="1" x14ac:dyDescent="0.55000000000000004">
      <c r="I286" s="118"/>
    </row>
    <row r="287" spans="9:9" ht="15.75" customHeight="1" x14ac:dyDescent="0.55000000000000004">
      <c r="I287" s="118"/>
    </row>
    <row r="288" spans="9:9" ht="15.75" customHeight="1" x14ac:dyDescent="0.55000000000000004">
      <c r="I288" s="118"/>
    </row>
    <row r="289" spans="9:9" ht="15.75" customHeight="1" x14ac:dyDescent="0.55000000000000004">
      <c r="I289" s="118"/>
    </row>
    <row r="290" spans="9:9" ht="15.75" customHeight="1" x14ac:dyDescent="0.55000000000000004">
      <c r="I290" s="118"/>
    </row>
    <row r="291" spans="9:9" ht="15.75" customHeight="1" x14ac:dyDescent="0.55000000000000004">
      <c r="I291" s="118"/>
    </row>
    <row r="292" spans="9:9" ht="15.75" customHeight="1" x14ac:dyDescent="0.55000000000000004">
      <c r="I292" s="118"/>
    </row>
    <row r="293" spans="9:9" ht="15.75" customHeight="1" x14ac:dyDescent="0.55000000000000004">
      <c r="I293" s="118"/>
    </row>
    <row r="294" spans="9:9" ht="15.75" customHeight="1" x14ac:dyDescent="0.55000000000000004">
      <c r="I294" s="118"/>
    </row>
    <row r="295" spans="9:9" ht="15.75" customHeight="1" x14ac:dyDescent="0.55000000000000004">
      <c r="I295" s="118"/>
    </row>
    <row r="296" spans="9:9" ht="15.75" customHeight="1" x14ac:dyDescent="0.55000000000000004">
      <c r="I296" s="118"/>
    </row>
    <row r="297" spans="9:9" ht="15.75" customHeight="1" x14ac:dyDescent="0.55000000000000004">
      <c r="I297" s="118"/>
    </row>
    <row r="298" spans="9:9" ht="15.75" customHeight="1" x14ac:dyDescent="0.55000000000000004">
      <c r="I298" s="118"/>
    </row>
    <row r="299" spans="9:9" ht="15.75" customHeight="1" x14ac:dyDescent="0.55000000000000004">
      <c r="I299" s="118"/>
    </row>
    <row r="300" spans="9:9" ht="15.75" customHeight="1" x14ac:dyDescent="0.55000000000000004">
      <c r="I300" s="118"/>
    </row>
    <row r="301" spans="9:9" ht="15.75" customHeight="1" x14ac:dyDescent="0.55000000000000004">
      <c r="I301" s="118"/>
    </row>
    <row r="302" spans="9:9" ht="15.75" customHeight="1" x14ac:dyDescent="0.55000000000000004">
      <c r="I302" s="118"/>
    </row>
    <row r="303" spans="9:9" ht="15.75" customHeight="1" x14ac:dyDescent="0.55000000000000004">
      <c r="I303" s="118"/>
    </row>
    <row r="304" spans="9:9" ht="15.75" customHeight="1" x14ac:dyDescent="0.55000000000000004">
      <c r="I304" s="118"/>
    </row>
    <row r="305" spans="9:9" ht="15.75" customHeight="1" x14ac:dyDescent="0.55000000000000004">
      <c r="I305" s="118"/>
    </row>
    <row r="306" spans="9:9" ht="15.75" customHeight="1" x14ac:dyDescent="0.55000000000000004">
      <c r="I306" s="118"/>
    </row>
    <row r="307" spans="9:9" ht="15.75" customHeight="1" x14ac:dyDescent="0.55000000000000004">
      <c r="I307" s="118"/>
    </row>
    <row r="308" spans="9:9" ht="15.75" customHeight="1" x14ac:dyDescent="0.55000000000000004">
      <c r="I308" s="118"/>
    </row>
    <row r="309" spans="9:9" ht="15.75" customHeight="1" x14ac:dyDescent="0.55000000000000004">
      <c r="I309" s="118"/>
    </row>
    <row r="310" spans="9:9" ht="15.75" customHeight="1" x14ac:dyDescent="0.55000000000000004">
      <c r="I310" s="118"/>
    </row>
    <row r="311" spans="9:9" ht="15.75" customHeight="1" x14ac:dyDescent="0.55000000000000004">
      <c r="I311" s="118"/>
    </row>
    <row r="312" spans="9:9" ht="15.75" customHeight="1" x14ac:dyDescent="0.55000000000000004">
      <c r="I312" s="118"/>
    </row>
    <row r="313" spans="9:9" ht="15.75" customHeight="1" x14ac:dyDescent="0.55000000000000004"/>
    <row r="314" spans="9:9" ht="15.75" customHeight="1" x14ac:dyDescent="0.55000000000000004"/>
    <row r="315" spans="9:9" ht="15.75" customHeight="1" x14ac:dyDescent="0.55000000000000004"/>
    <row r="316" spans="9:9" ht="15.75" customHeight="1" x14ac:dyDescent="0.55000000000000004"/>
    <row r="317" spans="9:9" ht="15.75" customHeight="1" x14ac:dyDescent="0.55000000000000004"/>
    <row r="318" spans="9:9" ht="15.75" customHeight="1" x14ac:dyDescent="0.55000000000000004"/>
    <row r="319" spans="9:9" ht="15.75" customHeight="1" x14ac:dyDescent="0.55000000000000004"/>
    <row r="320" spans="9:9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</sheetData>
  <mergeCells count="22">
    <mergeCell ref="A30:A33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  <mergeCell ref="A54:A57"/>
    <mergeCell ref="A34:A40"/>
    <mergeCell ref="A58:C58"/>
    <mergeCell ref="G60:H60"/>
    <mergeCell ref="G62:H62"/>
    <mergeCell ref="A45:A49"/>
    <mergeCell ref="A50:A53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92" t="s">
        <v>0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0" ht="21" customHeight="1" x14ac:dyDescent="0.55000000000000004">
      <c r="A2" s="192" t="s">
        <v>1</v>
      </c>
      <c r="B2" s="193"/>
      <c r="C2" s="193"/>
      <c r="D2" s="193"/>
      <c r="E2" s="193"/>
      <c r="F2" s="193"/>
      <c r="G2" s="193"/>
      <c r="H2" s="193"/>
      <c r="I2" s="193"/>
      <c r="J2" s="193"/>
    </row>
    <row r="3" spans="1:10" ht="21" customHeight="1" x14ac:dyDescent="0.55000000000000004">
      <c r="A3" s="192" t="s">
        <v>2</v>
      </c>
      <c r="B3" s="193"/>
      <c r="C3" s="193"/>
      <c r="D3" s="193"/>
      <c r="E3" s="193"/>
      <c r="F3" s="193"/>
      <c r="G3" s="193"/>
      <c r="H3" s="193"/>
      <c r="I3" s="193"/>
      <c r="J3" s="193"/>
    </row>
    <row r="4" spans="1:10" ht="20.25" customHeight="1" x14ac:dyDescent="0.55000000000000004">
      <c r="A4" s="194" t="s">
        <v>81</v>
      </c>
      <c r="B4" s="195"/>
      <c r="C4" s="195"/>
      <c r="D4" s="195"/>
      <c r="E4" s="195"/>
      <c r="F4" s="195"/>
      <c r="G4" s="195"/>
      <c r="H4" s="195"/>
      <c r="I4" s="195"/>
      <c r="J4" s="195"/>
    </row>
    <row r="5" spans="1:10" ht="23.25" customHeight="1" x14ac:dyDescent="0.55000000000000004">
      <c r="A5" s="204" t="s">
        <v>3</v>
      </c>
      <c r="B5" s="201" t="s">
        <v>4</v>
      </c>
      <c r="C5" s="201" t="s">
        <v>5</v>
      </c>
      <c r="D5" s="198" t="s">
        <v>6</v>
      </c>
      <c r="E5" s="199"/>
      <c r="F5" s="199"/>
      <c r="G5" s="199"/>
      <c r="H5" s="200"/>
      <c r="I5" s="201" t="s">
        <v>7</v>
      </c>
      <c r="J5" s="201" t="s">
        <v>8</v>
      </c>
    </row>
    <row r="6" spans="1:10" ht="24" x14ac:dyDescent="0.55000000000000004">
      <c r="A6" s="202"/>
      <c r="B6" s="202"/>
      <c r="C6" s="202"/>
      <c r="D6" s="190" t="s">
        <v>9</v>
      </c>
      <c r="E6" s="203" t="s">
        <v>10</v>
      </c>
      <c r="F6" s="190" t="s">
        <v>11</v>
      </c>
      <c r="G6" s="190" t="s">
        <v>12</v>
      </c>
      <c r="H6" s="190" t="s">
        <v>13</v>
      </c>
      <c r="I6" s="202"/>
      <c r="J6" s="202"/>
    </row>
    <row r="7" spans="1:10" ht="27.75" customHeight="1" x14ac:dyDescent="0.55000000000000004">
      <c r="A7" s="191"/>
      <c r="B7" s="191"/>
      <c r="C7" s="191"/>
      <c r="D7" s="191"/>
      <c r="E7" s="191"/>
      <c r="F7" s="191"/>
      <c r="G7" s="191"/>
      <c r="H7" s="191"/>
      <c r="I7" s="191"/>
      <c r="J7" s="191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92"/>
      <c r="B41" s="193"/>
      <c r="C41" s="193"/>
      <c r="D41" s="193"/>
      <c r="E41" s="193"/>
      <c r="F41" s="193"/>
      <c r="G41" s="193"/>
      <c r="H41" s="193"/>
      <c r="I41" s="193"/>
      <c r="J41" s="193"/>
    </row>
    <row r="42" spans="1:10" ht="18.75" customHeight="1" x14ac:dyDescent="0.55000000000000004">
      <c r="A42" s="192" t="s">
        <v>28</v>
      </c>
      <c r="B42" s="193"/>
      <c r="C42" s="193"/>
      <c r="D42" s="193"/>
      <c r="E42" s="193"/>
      <c r="F42" s="193"/>
      <c r="G42" s="193"/>
      <c r="H42" s="193"/>
      <c r="I42" s="193"/>
      <c r="J42" s="193"/>
    </row>
    <row r="43" spans="1:10" ht="18" customHeight="1" x14ac:dyDescent="0.55000000000000004">
      <c r="A43" s="192" t="s">
        <v>29</v>
      </c>
      <c r="B43" s="193"/>
      <c r="C43" s="193"/>
      <c r="D43" s="193"/>
      <c r="E43" s="193"/>
      <c r="F43" s="193"/>
      <c r="G43" s="193"/>
      <c r="H43" s="193"/>
      <c r="I43" s="193"/>
      <c r="J43" s="193"/>
    </row>
    <row r="44" spans="1:10" ht="20.25" customHeight="1" x14ac:dyDescent="0.55000000000000004">
      <c r="A44" s="194" t="s">
        <v>82</v>
      </c>
      <c r="B44" s="195"/>
      <c r="C44" s="195"/>
      <c r="D44" s="195"/>
      <c r="E44" s="195"/>
      <c r="F44" s="195"/>
      <c r="G44" s="195"/>
      <c r="H44" s="195"/>
      <c r="I44" s="195"/>
      <c r="J44" s="195"/>
    </row>
    <row r="45" spans="1:10" ht="14.25" customHeight="1" x14ac:dyDescent="0.55000000000000004">
      <c r="A45" s="190" t="s">
        <v>3</v>
      </c>
      <c r="B45" s="190" t="s">
        <v>4</v>
      </c>
      <c r="C45" s="186" t="s">
        <v>30</v>
      </c>
      <c r="D45" s="187"/>
      <c r="E45" s="186" t="s">
        <v>31</v>
      </c>
      <c r="F45" s="187"/>
      <c r="G45" s="186" t="s">
        <v>32</v>
      </c>
      <c r="H45" s="187"/>
      <c r="I45" s="190" t="s">
        <v>33</v>
      </c>
      <c r="J45" s="196" t="s">
        <v>34</v>
      </c>
    </row>
    <row r="46" spans="1:10" ht="31.5" customHeight="1" x14ac:dyDescent="0.55000000000000004">
      <c r="A46" s="191"/>
      <c r="B46" s="191"/>
      <c r="C46" s="188"/>
      <c r="D46" s="189"/>
      <c r="E46" s="188"/>
      <c r="F46" s="189"/>
      <c r="G46" s="188"/>
      <c r="H46" s="189"/>
      <c r="I46" s="191"/>
      <c r="J46" s="197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85" t="s">
        <v>35</v>
      </c>
      <c r="D47" s="184"/>
      <c r="E47" s="183">
        <f>รายงานการใช้จ่าย!D6</f>
        <v>742400</v>
      </c>
      <c r="F47" s="184"/>
      <c r="G47" s="183">
        <f>รายงานการใช้จ่าย!M6</f>
        <v>0</v>
      </c>
      <c r="H47" s="184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85" t="s">
        <v>37</v>
      </c>
      <c r="D48" s="184"/>
      <c r="E48" s="183">
        <f>รายงานการใช้จ่าย!D7</f>
        <v>91500</v>
      </c>
      <c r="F48" s="184"/>
      <c r="G48" s="183">
        <f>รายงานการใช้จ่าย!M7</f>
        <v>0</v>
      </c>
      <c r="H48" s="184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85" t="s">
        <v>37</v>
      </c>
      <c r="D49" s="184"/>
      <c r="E49" s="183">
        <f>รายงานการใช้จ่าย!D8</f>
        <v>600</v>
      </c>
      <c r="F49" s="184"/>
      <c r="G49" s="183">
        <f>รายงานการใช้จ่าย!M8</f>
        <v>0</v>
      </c>
      <c r="H49" s="184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85" t="s">
        <v>37</v>
      </c>
      <c r="D50" s="184"/>
      <c r="E50" s="183">
        <f>รายงานการใช้จ่าย!D9</f>
        <v>19100</v>
      </c>
      <c r="F50" s="184"/>
      <c r="G50" s="183">
        <f>รายงานการใช้จ่าย!M9</f>
        <v>5400</v>
      </c>
      <c r="H50" s="184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85" t="s">
        <v>37</v>
      </c>
      <c r="D51" s="184"/>
      <c r="E51" s="183">
        <f>รายงานการใช้จ่าย!D10</f>
        <v>115700</v>
      </c>
      <c r="F51" s="184"/>
      <c r="G51" s="183">
        <f>รายงานการใช้จ่าย!M10</f>
        <v>0</v>
      </c>
      <c r="H51" s="184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85" t="s">
        <v>37</v>
      </c>
      <c r="D52" s="184"/>
      <c r="E52" s="183">
        <f>รายงานการใช้จ่าย!D11</f>
        <v>111900</v>
      </c>
      <c r="F52" s="184"/>
      <c r="G52" s="183">
        <f>รายงานการใช้จ่าย!M11</f>
        <v>0</v>
      </c>
      <c r="H52" s="184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85" t="s">
        <v>37</v>
      </c>
      <c r="D53" s="184"/>
      <c r="E53" s="183">
        <f>รายงานการใช้จ่าย!D12</f>
        <v>16100</v>
      </c>
      <c r="F53" s="184"/>
      <c r="G53" s="183">
        <f>รายงานการใช้จ่าย!M12</f>
        <v>0</v>
      </c>
      <c r="H53" s="184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85" t="s">
        <v>37</v>
      </c>
      <c r="D54" s="184"/>
      <c r="E54" s="183">
        <f>รายงานการใช้จ่าย!D13</f>
        <v>19300</v>
      </c>
      <c r="F54" s="184"/>
      <c r="G54" s="183">
        <f>รายงานการใช้จ่าย!M13</f>
        <v>0</v>
      </c>
      <c r="H54" s="184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85" t="s">
        <v>37</v>
      </c>
      <c r="D55" s="184"/>
      <c r="E55" s="183">
        <f>รายงานการใช้จ่าย!D14</f>
        <v>5100</v>
      </c>
      <c r="F55" s="184"/>
      <c r="G55" s="183">
        <f>รายงานการใช้จ่าย!M14</f>
        <v>0</v>
      </c>
      <c r="H55" s="184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85" t="s">
        <v>37</v>
      </c>
      <c r="D56" s="184"/>
      <c r="E56" s="183">
        <f>รายงานการใช้จ่าย!D15</f>
        <v>14000</v>
      </c>
      <c r="F56" s="184"/>
      <c r="G56" s="183">
        <f>รายงานการใช้จ่าย!M15</f>
        <v>0</v>
      </c>
      <c r="H56" s="184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85" t="s">
        <v>37</v>
      </c>
      <c r="D57" s="184"/>
      <c r="E57" s="183">
        <f>รายงานการใช้จ่าย!D16</f>
        <v>1097300</v>
      </c>
      <c r="F57" s="184"/>
      <c r="G57" s="183">
        <f>รายงานการใช้จ่าย!M16</f>
        <v>450742.20000000007</v>
      </c>
      <c r="H57" s="184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85" t="s">
        <v>37</v>
      </c>
      <c r="D58" s="184"/>
      <c r="E58" s="183">
        <f>รายงานการใช้จ่าย!D17</f>
        <v>10000</v>
      </c>
      <c r="F58" s="184"/>
      <c r="G58" s="183">
        <f>รายงานการใช้จ่าย!M17</f>
        <v>0</v>
      </c>
      <c r="H58" s="184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85" t="s">
        <v>37</v>
      </c>
      <c r="D59" s="184"/>
      <c r="E59" s="183">
        <f>รายงานการใช้จ่าย!D18</f>
        <v>76900</v>
      </c>
      <c r="F59" s="184"/>
      <c r="G59" s="183">
        <f>รายงานการใช้จ่าย!M18</f>
        <v>88575</v>
      </c>
      <c r="H59" s="184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85" t="s">
        <v>37</v>
      </c>
      <c r="D60" s="184"/>
      <c r="E60" s="183">
        <f>รายงานการใช้จ่าย!D19</f>
        <v>2339900</v>
      </c>
      <c r="F60" s="184"/>
      <c r="G60" s="183">
        <f>รายงานการใช้จ่าย!M19</f>
        <v>0</v>
      </c>
      <c r="H60" s="184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85" t="s">
        <v>37</v>
      </c>
      <c r="D61" s="184"/>
      <c r="E61" s="183">
        <f>รายงานการใช้จ่าย!D20</f>
        <v>104000</v>
      </c>
      <c r="F61" s="184"/>
      <c r="G61" s="205"/>
      <c r="H61" s="184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85" t="s">
        <v>37</v>
      </c>
      <c r="D62" s="184"/>
      <c r="E62" s="183">
        <f>รายงานการใช้จ่าย!D21</f>
        <v>0</v>
      </c>
      <c r="F62" s="184"/>
      <c r="G62" s="183">
        <f>รายงานการใช้จ่าย!M21</f>
        <v>445182.80000000005</v>
      </c>
      <c r="H62" s="184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85" t="s">
        <v>37</v>
      </c>
      <c r="D63" s="184"/>
      <c r="E63" s="183">
        <f>รายงานการใช้จ่าย!D22</f>
        <v>0</v>
      </c>
      <c r="F63" s="184"/>
      <c r="G63" s="183">
        <f>รายงานการใช้จ่าย!M22</f>
        <v>4888.8599999999997</v>
      </c>
      <c r="H63" s="184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85" t="s">
        <v>37</v>
      </c>
      <c r="D64" s="184"/>
      <c r="E64" s="183">
        <f>รายงานการใช้จ่าย!D23</f>
        <v>0</v>
      </c>
      <c r="F64" s="184"/>
      <c r="G64" s="183">
        <f>รายงานการใช้จ่าย!M23</f>
        <v>5346.78</v>
      </c>
      <c r="H64" s="184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85" t="s">
        <v>37</v>
      </c>
      <c r="D65" s="184"/>
      <c r="E65" s="183">
        <f>รายงานการใช้จ่าย!D24</f>
        <v>0</v>
      </c>
      <c r="F65" s="184"/>
      <c r="G65" s="183">
        <f>รายงานการใช้จ่าย!M24</f>
        <v>6148.75</v>
      </c>
      <c r="H65" s="184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85" t="s">
        <v>37</v>
      </c>
      <c r="D66" s="184"/>
      <c r="E66" s="183">
        <f>รายงานการใช้จ่าย!D25</f>
        <v>0</v>
      </c>
      <c r="F66" s="184"/>
      <c r="G66" s="183">
        <f>รายงานการใช้จ่าย!M25</f>
        <v>36454</v>
      </c>
      <c r="H66" s="184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85" t="s">
        <v>37</v>
      </c>
      <c r="D67" s="184"/>
      <c r="E67" s="183">
        <f>รายงานการใช้จ่าย!D26</f>
        <v>86000</v>
      </c>
      <c r="F67" s="184"/>
      <c r="G67" s="183">
        <f>รายงานการใช้จ่าย!M26</f>
        <v>0</v>
      </c>
      <c r="H67" s="184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85" t="s">
        <v>37</v>
      </c>
      <c r="D68" s="184"/>
      <c r="E68" s="183">
        <f>รายงานการใช้จ่าย!D27</f>
        <v>240000</v>
      </c>
      <c r="F68" s="184"/>
      <c r="G68" s="183">
        <f>รายงานการใช้จ่าย!M27</f>
        <v>240000</v>
      </c>
      <c r="H68" s="184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85" t="s">
        <v>37</v>
      </c>
      <c r="D69" s="184"/>
      <c r="E69" s="183">
        <f>รายงานการใช้จ่าย!D28</f>
        <v>240000</v>
      </c>
      <c r="F69" s="184"/>
      <c r="G69" s="183">
        <f>รายงานการใช้จ่าย!M28</f>
        <v>240000</v>
      </c>
      <c r="H69" s="184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85" t="s">
        <v>37</v>
      </c>
      <c r="D70" s="184"/>
      <c r="E70" s="183">
        <f>รายงานการใช้จ่าย!D29</f>
        <v>7585</v>
      </c>
      <c r="F70" s="184"/>
      <c r="G70" s="183">
        <f>รายงานการใช้จ่าย!M29</f>
        <v>3360</v>
      </c>
      <c r="H70" s="184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85" t="s">
        <v>37</v>
      </c>
      <c r="D71" s="184"/>
      <c r="E71" s="183">
        <f>รายงานการใช้จ่าย!D30</f>
        <v>29320</v>
      </c>
      <c r="F71" s="184"/>
      <c r="G71" s="183">
        <f>รายงานการใช้จ่าย!M30</f>
        <v>10080</v>
      </c>
      <c r="H71" s="184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85" t="s">
        <v>37</v>
      </c>
      <c r="D72" s="184"/>
      <c r="E72" s="183">
        <f>รายงานการใช้จ่าย!D31</f>
        <v>323500</v>
      </c>
      <c r="F72" s="184"/>
      <c r="G72" s="183">
        <f>รายงานการใช้จ่าย!M31</f>
        <v>0</v>
      </c>
      <c r="H72" s="184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85" t="s">
        <v>37</v>
      </c>
      <c r="D73" s="184"/>
      <c r="E73" s="183">
        <f>รายงานการใช้จ่าย!D32</f>
        <v>86000</v>
      </c>
      <c r="F73" s="184"/>
      <c r="G73" s="183">
        <f>รายงานการใช้จ่าย!M32</f>
        <v>0</v>
      </c>
      <c r="H73" s="184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85" t="s">
        <v>37</v>
      </c>
      <c r="D74" s="184"/>
      <c r="E74" s="183">
        <f>รายงานการใช้จ่าย!D33</f>
        <v>36000</v>
      </c>
      <c r="F74" s="184"/>
      <c r="G74" s="183">
        <f>รายงานการใช้จ่าย!M33</f>
        <v>12000</v>
      </c>
      <c r="H74" s="184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85" t="s">
        <v>37</v>
      </c>
      <c r="D75" s="184"/>
      <c r="E75" s="183">
        <f>รายงานการใช้จ่าย!D34</f>
        <v>10000</v>
      </c>
      <c r="F75" s="184"/>
      <c r="G75" s="183">
        <f>รายงานการใช้จ่าย!M34</f>
        <v>6000</v>
      </c>
      <c r="H75" s="184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85" t="s">
        <v>37</v>
      </c>
      <c r="D76" s="184"/>
      <c r="E76" s="183">
        <f>รายงานการใช้จ่าย!D35</f>
        <v>2140</v>
      </c>
      <c r="F76" s="184"/>
      <c r="G76" s="183">
        <f>รายงานการใช้จ่าย!M35</f>
        <v>2140</v>
      </c>
      <c r="H76" s="184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85" t="s">
        <v>37</v>
      </c>
      <c r="D77" s="184"/>
      <c r="E77" s="183">
        <f>รายงานการใช้จ่าย!D36</f>
        <v>15000</v>
      </c>
      <c r="F77" s="184"/>
      <c r="G77" s="183">
        <f>รายงานการใช้จ่าย!M36</f>
        <v>15000</v>
      </c>
      <c r="H77" s="184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85" t="str">
        <f>รายงานการใช้จ่าย!C29</f>
        <v>ให้เจ้าหน้าที่การเงินทำการเบิก</v>
      </c>
      <c r="D78" s="184"/>
      <c r="E78" s="205"/>
      <c r="F78" s="184"/>
      <c r="G78" s="205"/>
      <c r="H78" s="184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85"/>
      <c r="D79" s="184"/>
      <c r="E79" s="183">
        <f>รายงานการใช้จ่าย!D37</f>
        <v>5839345</v>
      </c>
      <c r="F79" s="184"/>
      <c r="G79" s="183">
        <f>SUM(G47:H78)</f>
        <v>1571318.3900000001</v>
      </c>
      <c r="H79" s="184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92" t="s">
        <v>38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6" ht="22.5" customHeight="1" x14ac:dyDescent="0.55000000000000004">
      <c r="A2" s="192" t="s">
        <v>29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spans="1:16" ht="22.5" customHeight="1" x14ac:dyDescent="0.55000000000000004">
      <c r="A3" s="194" t="s">
        <v>83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</row>
    <row r="4" spans="1:16" ht="22.5" customHeight="1" x14ac:dyDescent="0.55000000000000004">
      <c r="A4" s="190" t="s">
        <v>3</v>
      </c>
      <c r="B4" s="190" t="s">
        <v>4</v>
      </c>
      <c r="C4" s="190" t="s">
        <v>30</v>
      </c>
      <c r="D4" s="207" t="s">
        <v>31</v>
      </c>
      <c r="E4" s="2"/>
      <c r="F4" s="186" t="s">
        <v>32</v>
      </c>
      <c r="G4" s="206"/>
      <c r="H4" s="206"/>
      <c r="I4" s="206"/>
      <c r="J4" s="206"/>
      <c r="K4" s="206"/>
      <c r="L4" s="206"/>
      <c r="M4" s="187"/>
      <c r="N4" s="190" t="s">
        <v>33</v>
      </c>
      <c r="O4" s="208" t="s">
        <v>34</v>
      </c>
    </row>
    <row r="5" spans="1:16" ht="22.5" customHeight="1" x14ac:dyDescent="0.55000000000000004">
      <c r="A5" s="191"/>
      <c r="B5" s="191"/>
      <c r="C5" s="191"/>
      <c r="D5" s="191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91"/>
      <c r="O5" s="189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เมืองกาญ-รายงานผลการใช้จ่าย 68</vt:lpstr>
      <vt:lpstr>แผนการใช้จ่าย</vt:lpstr>
      <vt:lpstr>รายงานการใช้จ่าย</vt:lpstr>
      <vt:lpstr>' เมืองกาญ-รายงานผลการใช้จ่าย 68'!Print_Area</vt:lpstr>
      <vt:lpstr>' เมืองกาญ-รายงานผลการใช้จ่าย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2025-03-31T06:19:56Z</cp:lastPrinted>
  <dcterms:created xsi:type="dcterms:W3CDTF">2024-01-10T07:59:11Z</dcterms:created>
  <dcterms:modified xsi:type="dcterms:W3CDTF">2025-03-31T12:30:57Z</dcterms:modified>
</cp:coreProperties>
</file>